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8800" windowHeight="12105"/>
  </bookViews>
  <sheets>
    <sheet name="총괄표" sheetId="1" r:id="rId1"/>
    <sheet name="세입예산결산" sheetId="2" r:id="rId2"/>
    <sheet name="세출예산결산" sheetId="3" r:id="rId3"/>
  </sheets>
  <definedNames>
    <definedName name="_xlnm.Print_Area" localSheetId="1">세입예산결산!$A$1:$J$27</definedName>
    <definedName name="_xlnm.Print_Area" localSheetId="2">세출예산결산!$A$1:$J$36</definedName>
    <definedName name="_xlnm.Print_Titles" localSheetId="2">세출예산결산!$3:$5</definedName>
  </definedNames>
  <calcPr calcId="144525"/>
</workbook>
</file>

<file path=xl/calcChain.xml><?xml version="1.0" encoding="utf-8"?>
<calcChain xmlns="http://schemas.openxmlformats.org/spreadsheetml/2006/main">
  <c r="E5" i="1" l="1"/>
  <c r="I36" i="3" l="1"/>
  <c r="I26" i="3"/>
  <c r="I25" i="3"/>
  <c r="I24" i="3"/>
  <c r="I12" i="3"/>
  <c r="I10" i="3"/>
  <c r="I9" i="3"/>
  <c r="I8" i="3"/>
  <c r="I21" i="2"/>
  <c r="I20" i="2"/>
  <c r="I19" i="2"/>
  <c r="I18" i="2"/>
  <c r="E9" i="2"/>
  <c r="I9" i="2" s="1"/>
  <c r="E17" i="2"/>
  <c r="I17" i="2" s="1"/>
  <c r="E16" i="2"/>
  <c r="I16" i="2" s="1"/>
  <c r="I24" i="2" l="1"/>
  <c r="D8" i="2"/>
  <c r="D28" i="3" l="1"/>
  <c r="E12" i="3"/>
  <c r="D8" i="3"/>
  <c r="F8" i="3"/>
  <c r="G8" i="3"/>
  <c r="H8" i="3"/>
  <c r="E9" i="3"/>
  <c r="E10" i="3"/>
  <c r="D11" i="3"/>
  <c r="F11" i="3"/>
  <c r="G11" i="3"/>
  <c r="H11" i="3"/>
  <c r="E13" i="3"/>
  <c r="I13" i="3" s="1"/>
  <c r="E14" i="3"/>
  <c r="I14" i="3" s="1"/>
  <c r="E15" i="3"/>
  <c r="I15" i="3" s="1"/>
  <c r="D17" i="3"/>
  <c r="D16" i="3" s="1"/>
  <c r="F17" i="3"/>
  <c r="F16" i="3" s="1"/>
  <c r="G17" i="3"/>
  <c r="G16" i="3" s="1"/>
  <c r="H17" i="3"/>
  <c r="H16" i="3" s="1"/>
  <c r="E18" i="3"/>
  <c r="I18" i="3" s="1"/>
  <c r="E19" i="3"/>
  <c r="I19" i="3" s="1"/>
  <c r="E20" i="3"/>
  <c r="I20" i="3" s="1"/>
  <c r="F21" i="3"/>
  <c r="D22" i="3"/>
  <c r="F22" i="3"/>
  <c r="G22" i="3"/>
  <c r="G21" i="3" s="1"/>
  <c r="H22" i="3"/>
  <c r="H21" i="3" s="1"/>
  <c r="E23" i="3"/>
  <c r="F28" i="3"/>
  <c r="F27" i="3" s="1"/>
  <c r="G28" i="3"/>
  <c r="G27" i="3" s="1"/>
  <c r="H28" i="3"/>
  <c r="H27" i="3" s="1"/>
  <c r="E29" i="3"/>
  <c r="I29" i="3" s="1"/>
  <c r="E30" i="3"/>
  <c r="I30" i="3" s="1"/>
  <c r="D32" i="3"/>
  <c r="D31" i="3" s="1"/>
  <c r="F32" i="3"/>
  <c r="F31" i="3" s="1"/>
  <c r="G32" i="3"/>
  <c r="G31" i="3" s="1"/>
  <c r="H32" i="3"/>
  <c r="H31" i="3" s="1"/>
  <c r="E33" i="3"/>
  <c r="D35" i="3"/>
  <c r="E35" i="3"/>
  <c r="E34" i="3" s="1"/>
  <c r="F35" i="3"/>
  <c r="F34" i="3" s="1"/>
  <c r="G35" i="3"/>
  <c r="G34" i="3" s="1"/>
  <c r="H35" i="3"/>
  <c r="H34" i="3" s="1"/>
  <c r="E32" i="3" l="1"/>
  <c r="I33" i="3"/>
  <c r="D34" i="3"/>
  <c r="I34" i="3" s="1"/>
  <c r="I35" i="3"/>
  <c r="D27" i="3"/>
  <c r="E22" i="3"/>
  <c r="I23" i="3"/>
  <c r="D21" i="3"/>
  <c r="I22" i="3"/>
  <c r="G7" i="3"/>
  <c r="G6" i="3" s="1"/>
  <c r="E8" i="3"/>
  <c r="F7" i="3"/>
  <c r="F6" i="3" s="1"/>
  <c r="E28" i="3"/>
  <c r="E27" i="3" s="1"/>
  <c r="H7" i="3"/>
  <c r="H6" i="3" s="1"/>
  <c r="D7" i="3"/>
  <c r="E21" i="3"/>
  <c r="E17" i="3"/>
  <c r="I17" i="3" s="1"/>
  <c r="E11" i="3"/>
  <c r="I11" i="3" s="1"/>
  <c r="B5" i="1"/>
  <c r="E31" i="3" l="1"/>
  <c r="I31" i="3" s="1"/>
  <c r="I32" i="3"/>
  <c r="D6" i="3"/>
  <c r="I27" i="3"/>
  <c r="I28" i="3"/>
  <c r="I21" i="3"/>
  <c r="E7" i="3"/>
  <c r="I7" i="3" s="1"/>
  <c r="E16" i="3"/>
  <c r="I16" i="3" s="1"/>
  <c r="C5" i="1"/>
  <c r="E8" i="2"/>
  <c r="I8" i="2" s="1"/>
  <c r="H8" i="2"/>
  <c r="H7" i="2" s="1"/>
  <c r="G8" i="2"/>
  <c r="G7" i="2" s="1"/>
  <c r="F8" i="2"/>
  <c r="F7" i="2" s="1"/>
  <c r="D7" i="2"/>
  <c r="E6" i="3" l="1"/>
  <c r="I6" i="3" s="1"/>
  <c r="E7" i="2"/>
  <c r="I7" i="2" s="1"/>
  <c r="D26" i="2"/>
  <c r="E27" i="2" l="1"/>
  <c r="I27" i="2" s="1"/>
  <c r="E12" i="2"/>
  <c r="I12" i="2" s="1"/>
  <c r="H11" i="2" l="1"/>
  <c r="H10" i="2" s="1"/>
  <c r="G11" i="2"/>
  <c r="G10" i="2" s="1"/>
  <c r="D11" i="2"/>
  <c r="E21" i="2"/>
  <c r="E20" i="2"/>
  <c r="D10" i="2" l="1"/>
  <c r="E19" i="2"/>
  <c r="F19" i="2"/>
  <c r="G19" i="2"/>
  <c r="G18" i="2" s="1"/>
  <c r="H19" i="2"/>
  <c r="D19" i="2"/>
  <c r="F18" i="2"/>
  <c r="E15" i="2" l="1"/>
  <c r="I15" i="2" s="1"/>
  <c r="D18" i="2"/>
  <c r="E18" i="2"/>
  <c r="E26" i="2" l="1"/>
  <c r="I26" i="2" s="1"/>
  <c r="E23" i="2"/>
  <c r="I23" i="2" s="1"/>
  <c r="F26" i="2"/>
  <c r="F25" i="2" s="1"/>
  <c r="G26" i="2"/>
  <c r="G25" i="2" s="1"/>
  <c r="H26" i="2"/>
  <c r="H25" i="2" s="1"/>
  <c r="F23" i="2"/>
  <c r="F22" i="2" s="1"/>
  <c r="G23" i="2"/>
  <c r="G22" i="2" s="1"/>
  <c r="H23" i="2"/>
  <c r="H22" i="2" s="1"/>
  <c r="D23" i="2"/>
  <c r="E14" i="2"/>
  <c r="I14" i="2" s="1"/>
  <c r="F15" i="2"/>
  <c r="F14" i="2" s="1"/>
  <c r="G15" i="2"/>
  <c r="G14" i="2" s="1"/>
  <c r="H15" i="2"/>
  <c r="H14" i="2" s="1"/>
  <c r="H6" i="2" l="1"/>
  <c r="G6" i="2"/>
  <c r="E22" i="2"/>
  <c r="I22" i="2" s="1"/>
  <c r="E25" i="2"/>
  <c r="I25" i="2" s="1"/>
  <c r="D22" i="2"/>
  <c r="D25" i="2"/>
  <c r="F5" i="1"/>
  <c r="D15" i="2" l="1"/>
  <c r="D14" i="2" l="1"/>
  <c r="D6" i="2" s="1"/>
  <c r="F11" i="2" l="1"/>
  <c r="F10" i="2" s="1"/>
  <c r="F6" i="2" s="1"/>
  <c r="E13" i="2"/>
  <c r="E11" i="2" l="1"/>
  <c r="I11" i="2" s="1"/>
  <c r="I13" i="2"/>
  <c r="E10" i="2"/>
  <c r="I10" i="2" s="1"/>
  <c r="E6" i="2" l="1"/>
  <c r="I6" i="2" s="1"/>
</calcChain>
</file>

<file path=xl/sharedStrings.xml><?xml version="1.0" encoding="utf-8"?>
<sst xmlns="http://schemas.openxmlformats.org/spreadsheetml/2006/main" count="114" uniqueCount="100">
  <si>
    <t>구    분</t>
  </si>
  <si>
    <t>세      입</t>
  </si>
  <si>
    <t>구   분</t>
  </si>
  <si>
    <t>세     출</t>
  </si>
  <si>
    <t>항    목</t>
  </si>
  <si>
    <t>합    계</t>
  </si>
  <si>
    <t>사 무 비</t>
  </si>
  <si>
    <t>후원금수입</t>
  </si>
  <si>
    <t>재산조성비</t>
  </si>
  <si>
    <t>잡 수 입</t>
  </si>
  <si>
    <t>(단위:원)</t>
  </si>
  <si>
    <t>보조금</t>
  </si>
  <si>
    <t>후원금</t>
  </si>
  <si>
    <t>과        목</t>
  </si>
  <si>
    <t>관</t>
  </si>
  <si>
    <t>항</t>
  </si>
  <si>
    <t>목</t>
  </si>
  <si>
    <t>자부담</t>
  </si>
  <si>
    <t>합             계</t>
  </si>
  <si>
    <t>과         목</t>
  </si>
  <si>
    <t>합 계</t>
  </si>
  <si>
    <t>1.사무비</t>
  </si>
  <si>
    <t>12.업무추진비</t>
  </si>
  <si>
    <t>121.기관운영비</t>
  </si>
  <si>
    <t>13.운영비</t>
  </si>
  <si>
    <t>132.수용/수수료</t>
  </si>
  <si>
    <t>133.공공요금</t>
  </si>
  <si>
    <t>134.제세공과금</t>
  </si>
  <si>
    <t>2.재산조성비</t>
  </si>
  <si>
    <t>21.시설비</t>
  </si>
  <si>
    <t>211.자산취득비</t>
  </si>
  <si>
    <t>212.시설장비유지비</t>
  </si>
  <si>
    <t>213.시설비</t>
  </si>
  <si>
    <t xml:space="preserve">(세입부)                                                               </t>
    <phoneticPr fontId="6" type="noConversion"/>
  </si>
  <si>
    <t>(단위:원)</t>
    <phoneticPr fontId="6" type="noConversion"/>
  </si>
  <si>
    <t>(단위:원)</t>
    <phoneticPr fontId="6" type="noConversion"/>
  </si>
  <si>
    <t>(세출부)</t>
    <phoneticPr fontId="6" type="noConversion"/>
  </si>
  <si>
    <t>전 출 금</t>
    <phoneticPr fontId="6" type="noConversion"/>
  </si>
  <si>
    <t>잡 지 출</t>
    <phoneticPr fontId="6" type="noConversion"/>
  </si>
  <si>
    <t>예 비 비</t>
    <phoneticPr fontId="6" type="noConversion"/>
  </si>
  <si>
    <t>122.회의비</t>
    <phoneticPr fontId="6" type="noConversion"/>
  </si>
  <si>
    <t>3.전출금</t>
    <phoneticPr fontId="6" type="noConversion"/>
  </si>
  <si>
    <t>31.전출금</t>
    <phoneticPr fontId="6" type="noConversion"/>
  </si>
  <si>
    <t>311.전출금</t>
    <phoneticPr fontId="6" type="noConversion"/>
  </si>
  <si>
    <t>산출기초</t>
    <phoneticPr fontId="6" type="noConversion"/>
  </si>
  <si>
    <t>산출기초</t>
    <phoneticPr fontId="6" type="noConversion"/>
  </si>
  <si>
    <t>이 월 금</t>
    <phoneticPr fontId="6" type="noConversion"/>
  </si>
  <si>
    <t>41.잡지출</t>
    <phoneticPr fontId="6" type="noConversion"/>
  </si>
  <si>
    <t>411.잡지출</t>
    <phoneticPr fontId="6" type="noConversion"/>
  </si>
  <si>
    <t>4.부채상환금</t>
    <phoneticPr fontId="6" type="noConversion"/>
  </si>
  <si>
    <t>41.부채상환금</t>
    <phoneticPr fontId="6" type="noConversion"/>
  </si>
  <si>
    <t>611.원금상환금</t>
    <phoneticPr fontId="6" type="noConversion"/>
  </si>
  <si>
    <t>612.이자지불금</t>
    <phoneticPr fontId="6" type="noConversion"/>
  </si>
  <si>
    <t>61.차입금</t>
    <phoneticPr fontId="6" type="noConversion"/>
  </si>
  <si>
    <t>611.금융기관차입금</t>
    <phoneticPr fontId="6" type="noConversion"/>
  </si>
  <si>
    <t>612.기타치입금</t>
    <phoneticPr fontId="6" type="noConversion"/>
  </si>
  <si>
    <t>811.예비비</t>
    <phoneticPr fontId="6" type="noConversion"/>
  </si>
  <si>
    <t>5.잡지출</t>
    <phoneticPr fontId="6" type="noConversion"/>
  </si>
  <si>
    <t>6.예비비 및 기타</t>
    <phoneticPr fontId="6" type="noConversion"/>
  </si>
  <si>
    <t>51.예비비 및 기타</t>
    <phoneticPr fontId="6" type="noConversion"/>
  </si>
  <si>
    <t>차입금</t>
    <phoneticPr fontId="6" type="noConversion"/>
  </si>
  <si>
    <t>부채상환금</t>
    <phoneticPr fontId="6" type="noConversion"/>
  </si>
  <si>
    <t>411. 국고보조금</t>
    <phoneticPr fontId="6" type="noConversion"/>
  </si>
  <si>
    <t>413. 시군구보조금</t>
    <phoneticPr fontId="6" type="noConversion"/>
  </si>
  <si>
    <t>137.기타운영비</t>
    <phoneticPr fontId="6" type="noConversion"/>
  </si>
  <si>
    <t>01.재산</t>
    <phoneticPr fontId="6" type="noConversion"/>
  </si>
  <si>
    <t>11.기본 재산수입</t>
    <phoneticPr fontId="6" type="noConversion"/>
  </si>
  <si>
    <t>113.재산매각수입</t>
    <phoneticPr fontId="6" type="noConversion"/>
  </si>
  <si>
    <t>02. 보조금</t>
    <phoneticPr fontId="6" type="noConversion"/>
  </si>
  <si>
    <t>41.보조금 수입</t>
    <phoneticPr fontId="6" type="noConversion"/>
  </si>
  <si>
    <t>03.후원금</t>
    <phoneticPr fontId="6" type="noConversion"/>
  </si>
  <si>
    <t>51.후원금수입</t>
    <phoneticPr fontId="6" type="noConversion"/>
  </si>
  <si>
    <t>511.지정후원금</t>
    <phoneticPr fontId="6" type="noConversion"/>
  </si>
  <si>
    <t>512.비지정후원금</t>
    <phoneticPr fontId="6" type="noConversion"/>
  </si>
  <si>
    <t>04.차입금</t>
    <phoneticPr fontId="6" type="noConversion"/>
  </si>
  <si>
    <t>05.이월금</t>
    <phoneticPr fontId="6" type="noConversion"/>
  </si>
  <si>
    <t>81.이월금</t>
    <phoneticPr fontId="6" type="noConversion"/>
  </si>
  <si>
    <t>811.전년도이월금</t>
    <phoneticPr fontId="6" type="noConversion"/>
  </si>
  <si>
    <t>06.잡수입</t>
    <phoneticPr fontId="6" type="noConversion"/>
  </si>
  <si>
    <t>91.잡수입</t>
    <phoneticPr fontId="6" type="noConversion"/>
  </si>
  <si>
    <t>913.기타잡수입</t>
    <phoneticPr fontId="6" type="noConversion"/>
  </si>
  <si>
    <t>보조금수입</t>
    <phoneticPr fontId="6" type="noConversion"/>
  </si>
  <si>
    <t>자산매각수입</t>
    <phoneticPr fontId="6" type="noConversion"/>
  </si>
  <si>
    <t>결산액</t>
    <phoneticPr fontId="6" type="noConversion"/>
  </si>
  <si>
    <r>
      <t>2022년도 사회복지법인 영명보육원</t>
    </r>
    <r>
      <rPr>
        <b/>
        <sz val="18"/>
        <color rgb="FF000000"/>
        <rFont val="굴림체"/>
        <family val="3"/>
        <charset val="129"/>
      </rPr>
      <t xml:space="preserve"> 
</t>
    </r>
    <r>
      <rPr>
        <b/>
        <sz val="20"/>
        <color rgb="FF000000"/>
        <rFont val="굴림체"/>
        <family val="3"/>
        <charset val="129"/>
      </rPr>
      <t>세입·세출결산 총괄표</t>
    </r>
    <phoneticPr fontId="6" type="noConversion"/>
  </si>
  <si>
    <t>2022년 사회복지법인 영명보육원 세입결산서</t>
    <phoneticPr fontId="6" type="noConversion"/>
  </si>
  <si>
    <t>2022년 사회복지법인 영명보육원 세출결산서</t>
    <phoneticPr fontId="6" type="noConversion"/>
  </si>
  <si>
    <t>예산액</t>
    <phoneticPr fontId="6" type="noConversion"/>
  </si>
  <si>
    <t>결산액</t>
    <phoneticPr fontId="6" type="noConversion"/>
  </si>
  <si>
    <t>증감액</t>
    <phoneticPr fontId="6" type="noConversion"/>
  </si>
  <si>
    <t>세입결산액</t>
    <phoneticPr fontId="6" type="noConversion"/>
  </si>
  <si>
    <t>세출결산액</t>
    <phoneticPr fontId="6" type="noConversion"/>
  </si>
  <si>
    <t>공익법인 출연재산 등에 대한 보고(세무서)
자립전담기관 수탁 서류 제출</t>
    <phoneticPr fontId="6" type="noConversion"/>
  </si>
  <si>
    <t>우편비</t>
    <phoneticPr fontId="6" type="noConversion"/>
  </si>
  <si>
    <t>재산세(건축물)</t>
    <phoneticPr fontId="6" type="noConversion"/>
  </si>
  <si>
    <t>이사회 참석수당 [후원금]</t>
    <phoneticPr fontId="6" type="noConversion"/>
  </si>
  <si>
    <t>시설 생일지원(지정후원금) 전출금중
직원퇴사로 인해 미지원</t>
    <phoneticPr fontId="6" type="noConversion"/>
  </si>
  <si>
    <t>정기예탁금</t>
    <phoneticPr fontId="6" type="noConversion"/>
  </si>
  <si>
    <t>예금이자</t>
    <phoneticPr fontId="6" type="noConversion"/>
  </si>
  <si>
    <t>전년도이월금[후원금]
전년도이월금[자부담]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</si>
</sst>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b/>
      <sz val="17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4"/>
      <color rgb="FF000000"/>
      <name val="굴림체"/>
      <family val="3"/>
      <charset val="129"/>
    </font>
    <font>
      <sz val="11"/>
      <name val="굴림체"/>
      <family val="3"/>
      <charset val="129"/>
    </font>
    <font>
      <sz val="11"/>
      <color rgb="FFC00000"/>
      <name val="굴림체"/>
      <family val="3"/>
      <charset val="129"/>
    </font>
    <font>
      <b/>
      <sz val="8"/>
      <color rgb="FFC00000"/>
      <name val="굴림체"/>
      <family val="3"/>
      <charset val="129"/>
    </font>
    <font>
      <sz val="8"/>
      <color rgb="FFC00000"/>
      <name val="굴림체"/>
      <family val="3"/>
      <charset val="129"/>
    </font>
    <font>
      <sz val="10"/>
      <name val="굴림체"/>
      <family val="3"/>
      <charset val="129"/>
    </font>
    <font>
      <b/>
      <sz val="8"/>
      <name val="굴림체"/>
      <family val="3"/>
      <charset val="129"/>
    </font>
    <font>
      <sz val="9"/>
      <color rgb="FFFF0000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rgb="FFC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7" fillId="0" borderId="0" xfId="0" applyFont="1">
      <alignment vertical="center"/>
    </xf>
    <xf numFmtId="0" fontId="7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 applyFill="1">
      <alignment vertical="center"/>
    </xf>
    <xf numFmtId="0" fontId="9" fillId="0" borderId="0" xfId="0" applyFont="1" applyAlignment="1">
      <alignment horizontal="justify" vertical="center"/>
    </xf>
    <xf numFmtId="0" fontId="9" fillId="0" borderId="7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5" xfId="0" applyFont="1" applyBorder="1" applyAlignment="1">
      <alignment horizontal="justify" vertical="center" wrapText="1"/>
    </xf>
    <xf numFmtId="3" fontId="9" fillId="0" borderId="5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3" fontId="9" fillId="0" borderId="0" xfId="0" applyNumberFormat="1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3" fontId="9" fillId="3" borderId="5" xfId="0" applyNumberFormat="1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righ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3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justify" vertical="center" wrapText="1"/>
    </xf>
    <xf numFmtId="0" fontId="9" fillId="0" borderId="5" xfId="0" applyFont="1" applyFill="1" applyBorder="1" applyAlignment="1">
      <alignment horizontal="justify"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horizontal="justify" vertical="center" wrapText="1"/>
    </xf>
    <xf numFmtId="0" fontId="9" fillId="0" borderId="36" xfId="0" applyFont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3" fontId="9" fillId="3" borderId="42" xfId="0" applyNumberFormat="1" applyFont="1" applyFill="1" applyBorder="1" applyAlignment="1">
      <alignment horizontal="right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3" fontId="13" fillId="0" borderId="7" xfId="0" applyNumberFormat="1" applyFont="1" applyBorder="1" applyAlignment="1">
      <alignment horizontal="right" vertical="center" wrapText="1"/>
    </xf>
    <xf numFmtId="3" fontId="13" fillId="0" borderId="42" xfId="0" applyNumberFormat="1" applyFont="1" applyBorder="1" applyAlignment="1">
      <alignment horizontal="right" vertical="center" wrapText="1"/>
    </xf>
    <xf numFmtId="3" fontId="13" fillId="0" borderId="24" xfId="0" applyNumberFormat="1" applyFont="1" applyBorder="1" applyAlignment="1">
      <alignment horizontal="right" vertical="center" wrapText="1"/>
    </xf>
    <xf numFmtId="3" fontId="13" fillId="0" borderId="45" xfId="0" applyNumberFormat="1" applyFont="1" applyBorder="1" applyAlignment="1">
      <alignment horizontal="right" vertical="center" wrapText="1"/>
    </xf>
    <xf numFmtId="3" fontId="13" fillId="0" borderId="39" xfId="0" applyNumberFormat="1" applyFont="1" applyBorder="1" applyAlignment="1">
      <alignment horizontal="right" vertical="center" wrapText="1"/>
    </xf>
    <xf numFmtId="3" fontId="13" fillId="0" borderId="29" xfId="0" applyNumberFormat="1" applyFont="1" applyBorder="1" applyAlignment="1">
      <alignment horizontal="right" vertical="center" wrapText="1"/>
    </xf>
    <xf numFmtId="3" fontId="13" fillId="3" borderId="5" xfId="0" applyNumberFormat="1" applyFont="1" applyFill="1" applyBorder="1" applyAlignment="1">
      <alignment horizontal="right" vertical="center" wrapText="1"/>
    </xf>
    <xf numFmtId="3" fontId="13" fillId="2" borderId="5" xfId="0" applyNumberFormat="1" applyFont="1" applyFill="1" applyBorder="1" applyAlignment="1">
      <alignment horizontal="right" vertical="center" wrapText="1"/>
    </xf>
    <xf numFmtId="41" fontId="13" fillId="0" borderId="5" xfId="1" applyFont="1" applyBorder="1" applyAlignment="1">
      <alignment horizontal="right" vertical="center" wrapText="1"/>
    </xf>
    <xf numFmtId="3" fontId="14" fillId="2" borderId="5" xfId="0" applyNumberFormat="1" applyFont="1" applyFill="1" applyBorder="1" applyAlignment="1">
      <alignment horizontal="right" vertical="center" wrapText="1"/>
    </xf>
    <xf numFmtId="3" fontId="14" fillId="0" borderId="5" xfId="0" applyNumberFormat="1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3" fontId="14" fillId="2" borderId="1" xfId="0" applyNumberFormat="1" applyFont="1" applyFill="1" applyBorder="1" applyAlignment="1">
      <alignment horizontal="right" vertical="center"/>
    </xf>
    <xf numFmtId="0" fontId="14" fillId="0" borderId="12" xfId="0" applyFont="1" applyBorder="1">
      <alignment vertical="center"/>
    </xf>
    <xf numFmtId="0" fontId="15" fillId="0" borderId="12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4" fillId="0" borderId="34" xfId="0" applyFont="1" applyBorder="1">
      <alignment vertical="center"/>
    </xf>
    <xf numFmtId="0" fontId="16" fillId="0" borderId="12" xfId="0" applyFont="1" applyFill="1" applyBorder="1" applyAlignment="1">
      <alignment vertical="center" wrapText="1"/>
    </xf>
    <xf numFmtId="0" fontId="14" fillId="0" borderId="36" xfId="0" applyFont="1" applyBorder="1">
      <alignment vertical="center"/>
    </xf>
    <xf numFmtId="3" fontId="13" fillId="3" borderId="5" xfId="1" applyNumberFormat="1" applyFont="1" applyFill="1" applyBorder="1" applyAlignment="1">
      <alignment horizontal="right" vertical="center" wrapText="1"/>
    </xf>
    <xf numFmtId="3" fontId="13" fillId="4" borderId="5" xfId="1" applyNumberFormat="1" applyFont="1" applyFill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3" fontId="13" fillId="0" borderId="5" xfId="1" applyNumberFormat="1" applyFont="1" applyFill="1" applyBorder="1" applyAlignment="1">
      <alignment horizontal="right" vertical="center" wrapText="1"/>
    </xf>
    <xf numFmtId="3" fontId="13" fillId="3" borderId="9" xfId="0" applyNumberFormat="1" applyFont="1" applyFill="1" applyBorder="1" applyAlignment="1">
      <alignment horizontal="right" vertical="center" wrapText="1"/>
    </xf>
    <xf numFmtId="3" fontId="13" fillId="3" borderId="0" xfId="0" applyNumberFormat="1" applyFont="1" applyFill="1" applyBorder="1" applyAlignment="1">
      <alignment horizontal="right" vertical="center" wrapText="1"/>
    </xf>
    <xf numFmtId="0" fontId="13" fillId="0" borderId="10" xfId="0" applyFont="1" applyBorder="1" applyAlignment="1">
      <alignment vertical="center" wrapText="1"/>
    </xf>
    <xf numFmtId="3" fontId="13" fillId="2" borderId="0" xfId="0" applyNumberFormat="1" applyFont="1" applyFill="1" applyBorder="1" applyAlignment="1">
      <alignment horizontal="right" vertical="center" wrapText="1"/>
    </xf>
    <xf numFmtId="3" fontId="13" fillId="2" borderId="12" xfId="0" applyNumberFormat="1" applyFont="1" applyFill="1" applyBorder="1" applyAlignment="1">
      <alignment horizontal="right"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horizontal="justify" vertical="center" wrapText="1"/>
    </xf>
    <xf numFmtId="0" fontId="17" fillId="0" borderId="37" xfId="0" applyFont="1" applyFill="1" applyBorder="1" applyAlignment="1">
      <alignment horizontal="justify" vertical="center" wrapText="1"/>
    </xf>
    <xf numFmtId="3" fontId="13" fillId="0" borderId="12" xfId="0" applyNumberFormat="1" applyFont="1" applyFill="1" applyBorder="1" applyAlignment="1">
      <alignment horizontal="right" vertical="center" wrapText="1"/>
    </xf>
    <xf numFmtId="3" fontId="13" fillId="0" borderId="38" xfId="0" applyNumberFormat="1" applyFont="1" applyFill="1" applyBorder="1" applyAlignment="1">
      <alignment horizontal="right" vertical="center" wrapText="1"/>
    </xf>
    <xf numFmtId="0" fontId="13" fillId="0" borderId="8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3" fontId="13" fillId="0" borderId="23" xfId="0" applyNumberFormat="1" applyFont="1" applyBorder="1" applyAlignment="1">
      <alignment horizontal="right" vertical="center" wrapText="1"/>
    </xf>
    <xf numFmtId="0" fontId="13" fillId="0" borderId="35" xfId="0" applyFont="1" applyBorder="1" applyAlignment="1">
      <alignment horizontal="right" vertical="center" wrapText="1"/>
    </xf>
    <xf numFmtId="3" fontId="13" fillId="0" borderId="35" xfId="0" applyNumberFormat="1" applyFont="1" applyBorder="1" applyAlignment="1">
      <alignment horizontal="right" vertical="center" wrapText="1"/>
    </xf>
    <xf numFmtId="3" fontId="13" fillId="2" borderId="29" xfId="0" applyNumberFormat="1" applyFont="1" applyFill="1" applyBorder="1" applyAlignment="1">
      <alignment horizontal="right" vertical="center" wrapText="1"/>
    </xf>
    <xf numFmtId="41" fontId="13" fillId="0" borderId="28" xfId="1" applyFont="1" applyBorder="1" applyAlignment="1">
      <alignment horizontal="right" vertical="center" wrapText="1"/>
    </xf>
    <xf numFmtId="3" fontId="13" fillId="2" borderId="9" xfId="0" applyNumberFormat="1" applyFont="1" applyFill="1" applyBorder="1" applyAlignment="1">
      <alignment horizontal="right" vertical="center" wrapText="1"/>
    </xf>
    <xf numFmtId="3" fontId="13" fillId="2" borderId="30" xfId="0" applyNumberFormat="1" applyFont="1" applyFill="1" applyBorder="1" applyAlignment="1">
      <alignment horizontal="right" vertical="center" wrapText="1"/>
    </xf>
    <xf numFmtId="3" fontId="13" fillId="0" borderId="27" xfId="0" applyNumberFormat="1" applyFont="1" applyBorder="1" applyAlignment="1">
      <alignment horizontal="right" vertical="center" wrapText="1"/>
    </xf>
    <xf numFmtId="0" fontId="13" fillId="0" borderId="28" xfId="0" applyFont="1" applyBorder="1" applyAlignment="1">
      <alignment horizontal="right" vertical="center" wrapText="1"/>
    </xf>
    <xf numFmtId="176" fontId="13" fillId="0" borderId="5" xfId="0" applyNumberFormat="1" applyFont="1" applyBorder="1" applyAlignment="1">
      <alignment horizontal="right" vertical="center" wrapText="1"/>
    </xf>
    <xf numFmtId="3" fontId="13" fillId="2" borderId="1" xfId="0" applyNumberFormat="1" applyFont="1" applyFill="1" applyBorder="1" applyAlignment="1">
      <alignment horizontal="right" vertical="center"/>
    </xf>
    <xf numFmtId="3" fontId="13" fillId="3" borderId="1" xfId="0" applyNumberFormat="1" applyFont="1" applyFill="1" applyBorder="1" applyAlignment="1">
      <alignment horizontal="right" vertical="center" wrapText="1"/>
    </xf>
    <xf numFmtId="3" fontId="13" fillId="3" borderId="1" xfId="0" applyNumberFormat="1" applyFont="1" applyFill="1" applyBorder="1" applyAlignment="1">
      <alignment horizontal="right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3" fillId="0" borderId="24" xfId="0" applyFont="1" applyBorder="1" applyAlignment="1">
      <alignment horizontal="right" vertical="center" wrapText="1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5" xfId="0" applyFont="1" applyBorder="1" applyAlignment="1">
      <alignment horizontal="justify" vertical="center" wrapText="1"/>
    </xf>
    <xf numFmtId="3" fontId="13" fillId="2" borderId="12" xfId="0" applyNumberFormat="1" applyFont="1" applyFill="1" applyBorder="1" applyAlignment="1">
      <alignment horizontal="right" vertical="center"/>
    </xf>
    <xf numFmtId="0" fontId="18" fillId="0" borderId="12" xfId="0" applyFont="1" applyBorder="1" applyAlignment="1">
      <alignment vertical="center" wrapText="1"/>
    </xf>
    <xf numFmtId="0" fontId="19" fillId="0" borderId="12" xfId="0" applyFont="1" applyBorder="1">
      <alignment vertical="center"/>
    </xf>
    <xf numFmtId="3" fontId="13" fillId="0" borderId="2" xfId="0" applyNumberFormat="1" applyFont="1" applyBorder="1" applyAlignment="1">
      <alignment horizontal="right" vertical="center" wrapText="1"/>
    </xf>
    <xf numFmtId="3" fontId="13" fillId="3" borderId="46" xfId="0" applyNumberFormat="1" applyFont="1" applyFill="1" applyBorder="1" applyAlignment="1">
      <alignment horizontal="right" vertical="center" wrapText="1"/>
    </xf>
    <xf numFmtId="3" fontId="13" fillId="2" borderId="46" xfId="0" applyNumberFormat="1" applyFont="1" applyFill="1" applyBorder="1" applyAlignment="1">
      <alignment horizontal="right" vertical="center" wrapText="1"/>
    </xf>
    <xf numFmtId="3" fontId="13" fillId="0" borderId="2" xfId="0" applyNumberFormat="1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3" fontId="13" fillId="3" borderId="2" xfId="0" applyNumberFormat="1" applyFont="1" applyFill="1" applyBorder="1" applyAlignment="1">
      <alignment horizontal="right" vertical="center" wrapText="1"/>
    </xf>
    <xf numFmtId="0" fontId="13" fillId="0" borderId="5" xfId="1" applyNumberFormat="1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vertical="center" wrapText="1"/>
    </xf>
    <xf numFmtId="0" fontId="21" fillId="0" borderId="12" xfId="0" applyFont="1" applyFill="1" applyBorder="1">
      <alignment vertical="center"/>
    </xf>
    <xf numFmtId="0" fontId="22" fillId="0" borderId="12" xfId="0" applyFont="1" applyBorder="1">
      <alignment vertical="center"/>
    </xf>
    <xf numFmtId="0" fontId="23" fillId="0" borderId="12" xfId="0" applyFont="1" applyBorder="1" applyAlignment="1">
      <alignment vertical="center" wrapText="1"/>
    </xf>
    <xf numFmtId="0" fontId="24" fillId="0" borderId="12" xfId="0" applyFont="1" applyBorder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9" fillId="2" borderId="6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7" fillId="0" borderId="12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3" xfId="0" applyFont="1" applyFill="1" applyBorder="1" applyAlignment="1">
      <alignment horizontal="justify" vertical="center" wrapText="1"/>
    </xf>
    <xf numFmtId="0" fontId="9" fillId="3" borderId="2" xfId="0" applyFont="1" applyFill="1" applyBorder="1" applyAlignment="1">
      <alignment horizontal="justify" vertical="center" wrapText="1"/>
    </xf>
    <xf numFmtId="0" fontId="13" fillId="3" borderId="6" xfId="0" applyFont="1" applyFill="1" applyBorder="1" applyAlignment="1">
      <alignment horizontal="justify" vertical="center" wrapText="1"/>
    </xf>
    <xf numFmtId="0" fontId="13" fillId="3" borderId="3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justify" vertical="center" wrapText="1"/>
    </xf>
    <xf numFmtId="0" fontId="13" fillId="2" borderId="6" xfId="0" applyFont="1" applyFill="1" applyBorder="1" applyAlignment="1">
      <alignment horizontal="justify" vertical="center" wrapText="1"/>
    </xf>
    <xf numFmtId="0" fontId="13" fillId="2" borderId="33" xfId="0" applyFont="1" applyFill="1" applyBorder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/>
    </xf>
    <xf numFmtId="0" fontId="13" fillId="3" borderId="22" xfId="0" applyFont="1" applyFill="1" applyBorder="1" applyAlignment="1">
      <alignment horizontal="justify" vertical="center" wrapText="1"/>
    </xf>
    <xf numFmtId="0" fontId="9" fillId="2" borderId="22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3" borderId="22" xfId="0" applyFont="1" applyFill="1" applyBorder="1" applyAlignment="1">
      <alignment horizontal="justify" vertical="center" wrapText="1"/>
    </xf>
    <xf numFmtId="0" fontId="13" fillId="2" borderId="2" xfId="0" applyFont="1" applyFill="1" applyBorder="1" applyAlignment="1">
      <alignment horizontal="justify" vertical="center" wrapText="1"/>
    </xf>
    <xf numFmtId="0" fontId="9" fillId="2" borderId="26" xfId="0" applyFont="1" applyFill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E4E4E4"/>
      <color rgb="FFC0C0C0"/>
      <color rgb="FFB2B2B2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view="pageBreakPreview" zoomScaleNormal="100" zoomScaleSheetLayoutView="100" workbookViewId="0">
      <selection activeCell="C6" sqref="C6"/>
    </sheetView>
  </sheetViews>
  <sheetFormatPr defaultRowHeight="31.5" customHeight="1" x14ac:dyDescent="0.3"/>
  <cols>
    <col min="1" max="1" width="14.25" customWidth="1"/>
    <col min="2" max="3" width="16.5" customWidth="1"/>
    <col min="4" max="4" width="14.25" customWidth="1"/>
    <col min="5" max="6" width="16.5" customWidth="1"/>
    <col min="7" max="7" width="13.125" customWidth="1"/>
    <col min="10" max="10" width="6.625" customWidth="1"/>
  </cols>
  <sheetData>
    <row r="1" spans="1:6" ht="152.25" customHeight="1" x14ac:dyDescent="0.3">
      <c r="A1" s="124" t="s">
        <v>84</v>
      </c>
      <c r="B1" s="125"/>
      <c r="C1" s="125"/>
      <c r="D1" s="125"/>
      <c r="E1" s="125"/>
      <c r="F1" s="125"/>
    </row>
    <row r="2" spans="1:6" ht="31.5" customHeight="1" thickBot="1" x14ac:dyDescent="0.35">
      <c r="A2" s="129" t="s">
        <v>10</v>
      </c>
      <c r="B2" s="129"/>
      <c r="C2" s="129"/>
      <c r="D2" s="129"/>
      <c r="E2" s="129"/>
      <c r="F2" s="129"/>
    </row>
    <row r="3" spans="1:6" ht="31.5" customHeight="1" thickBot="1" x14ac:dyDescent="0.35">
      <c r="A3" s="42" t="s">
        <v>0</v>
      </c>
      <c r="B3" s="126" t="s">
        <v>1</v>
      </c>
      <c r="C3" s="127"/>
      <c r="D3" s="43" t="s">
        <v>2</v>
      </c>
      <c r="E3" s="126" t="s">
        <v>3</v>
      </c>
      <c r="F3" s="128"/>
    </row>
    <row r="4" spans="1:6" ht="31.5" customHeight="1" thickBot="1" x14ac:dyDescent="0.35">
      <c r="A4" s="44" t="s">
        <v>4</v>
      </c>
      <c r="B4" s="28" t="s">
        <v>87</v>
      </c>
      <c r="C4" s="28" t="s">
        <v>88</v>
      </c>
      <c r="D4" s="28" t="s">
        <v>4</v>
      </c>
      <c r="E4" s="28" t="s">
        <v>87</v>
      </c>
      <c r="F4" s="45" t="s">
        <v>88</v>
      </c>
    </row>
    <row r="5" spans="1:6" ht="31.5" customHeight="1" thickBot="1" x14ac:dyDescent="0.35">
      <c r="A5" s="46" t="s">
        <v>5</v>
      </c>
      <c r="B5" s="27">
        <f>SUM(B6:B11)</f>
        <v>353620000</v>
      </c>
      <c r="C5" s="27">
        <f>SUM(C6:C13)</f>
        <v>353466201</v>
      </c>
      <c r="D5" s="29" t="s">
        <v>5</v>
      </c>
      <c r="E5" s="27">
        <f>SUM(E6:E11)</f>
        <v>353620000</v>
      </c>
      <c r="F5" s="47">
        <f>SUM(F6:F11)</f>
        <v>90099200</v>
      </c>
    </row>
    <row r="6" spans="1:6" ht="31.5" customHeight="1" thickBot="1" x14ac:dyDescent="0.35">
      <c r="A6" s="48" t="s">
        <v>82</v>
      </c>
      <c r="B6" s="30">
        <v>0</v>
      </c>
      <c r="C6" s="52">
        <v>0</v>
      </c>
      <c r="D6" s="13" t="s">
        <v>6</v>
      </c>
      <c r="E6" s="19">
        <v>4522000</v>
      </c>
      <c r="F6" s="55">
        <v>4349200</v>
      </c>
    </row>
    <row r="7" spans="1:6" ht="31.5" customHeight="1" thickBot="1" x14ac:dyDescent="0.35">
      <c r="A7" s="48" t="s">
        <v>81</v>
      </c>
      <c r="B7" s="30">
        <v>0</v>
      </c>
      <c r="C7" s="52">
        <v>0</v>
      </c>
      <c r="D7" s="15" t="s">
        <v>8</v>
      </c>
      <c r="E7" s="19">
        <v>0</v>
      </c>
      <c r="F7" s="55">
        <v>0</v>
      </c>
    </row>
    <row r="8" spans="1:6" ht="31.5" customHeight="1" thickBot="1" x14ac:dyDescent="0.35">
      <c r="A8" s="31" t="s">
        <v>7</v>
      </c>
      <c r="B8" s="19">
        <v>3600000</v>
      </c>
      <c r="C8" s="51">
        <v>3322500</v>
      </c>
      <c r="D8" s="24" t="s">
        <v>37</v>
      </c>
      <c r="E8" s="51">
        <v>85850000</v>
      </c>
      <c r="F8" s="55">
        <v>85750000</v>
      </c>
    </row>
    <row r="9" spans="1:6" ht="31.5" customHeight="1" thickBot="1" x14ac:dyDescent="0.35">
      <c r="A9" s="31" t="s">
        <v>60</v>
      </c>
      <c r="B9" s="51">
        <v>0</v>
      </c>
      <c r="C9" s="51">
        <v>0</v>
      </c>
      <c r="D9" s="24" t="s">
        <v>61</v>
      </c>
      <c r="E9" s="51">
        <v>0</v>
      </c>
      <c r="F9" s="55">
        <v>0</v>
      </c>
    </row>
    <row r="10" spans="1:6" ht="31.5" customHeight="1" thickBot="1" x14ac:dyDescent="0.35">
      <c r="A10" s="49" t="s">
        <v>46</v>
      </c>
      <c r="B10" s="53">
        <v>344350000</v>
      </c>
      <c r="C10" s="54">
        <v>344345932</v>
      </c>
      <c r="D10" s="24" t="s">
        <v>38</v>
      </c>
      <c r="E10" s="51">
        <v>0</v>
      </c>
      <c r="F10" s="55">
        <v>0</v>
      </c>
    </row>
    <row r="11" spans="1:6" ht="31.5" customHeight="1" thickBot="1" x14ac:dyDescent="0.35">
      <c r="A11" s="50" t="s">
        <v>9</v>
      </c>
      <c r="B11" s="59">
        <v>5670000</v>
      </c>
      <c r="C11" s="58">
        <v>5797769</v>
      </c>
      <c r="D11" s="24" t="s">
        <v>39</v>
      </c>
      <c r="E11" s="56">
        <v>263248000</v>
      </c>
      <c r="F11" s="57">
        <v>0</v>
      </c>
    </row>
    <row r="12" spans="1:6" ht="0.75" hidden="1" customHeight="1" thickBot="1" x14ac:dyDescent="0.35">
      <c r="A12" s="22"/>
      <c r="B12" s="23"/>
      <c r="C12" s="23"/>
      <c r="D12" s="41"/>
      <c r="E12" s="19"/>
      <c r="F12" s="19"/>
    </row>
    <row r="13" spans="1:6" ht="31.5" hidden="1" customHeight="1" x14ac:dyDescent="0.3">
      <c r="A13" s="22"/>
      <c r="B13" s="23"/>
      <c r="C13" s="23"/>
      <c r="D13" s="8"/>
      <c r="E13" s="7"/>
      <c r="F13" s="7"/>
    </row>
    <row r="14" spans="1:6" ht="31.5" customHeight="1" x14ac:dyDescent="0.3">
      <c r="A14" s="8"/>
      <c r="B14" s="8"/>
      <c r="C14" s="8"/>
      <c r="F14" s="25"/>
    </row>
    <row r="15" spans="1:6" ht="31.5" customHeight="1" x14ac:dyDescent="0.3">
      <c r="A15" s="2"/>
    </row>
    <row r="16" spans="1:6" ht="31.5" customHeight="1" x14ac:dyDescent="0.3">
      <c r="A16" s="3"/>
    </row>
    <row r="17" spans="1:1" ht="31.5" customHeight="1" x14ac:dyDescent="0.3">
      <c r="A17" s="1"/>
    </row>
    <row r="18" spans="1:1" ht="31.5" customHeight="1" x14ac:dyDescent="0.3">
      <c r="A18" s="3"/>
    </row>
    <row r="19" spans="1:1" ht="31.5" customHeight="1" x14ac:dyDescent="0.3">
      <c r="A19" s="3"/>
    </row>
    <row r="82" spans="1:1" ht="31.5" customHeight="1" x14ac:dyDescent="0.3">
      <c r="A82" s="3"/>
    </row>
  </sheetData>
  <mergeCells count="4">
    <mergeCell ref="A1:F1"/>
    <mergeCell ref="B3:C3"/>
    <mergeCell ref="E3:F3"/>
    <mergeCell ref="A2:F2"/>
  </mergeCells>
  <phoneticPr fontId="6" type="noConversion"/>
  <printOptions horizontalCentered="1"/>
  <pageMargins left="0.23622047244094491" right="0.23622047244094491" top="0.98425196850393704" bottom="0.74803149606299213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view="pageBreakPreview" zoomScaleNormal="100" zoomScaleSheetLayoutView="100" workbookViewId="0">
      <selection activeCell="J26" sqref="J26"/>
    </sheetView>
  </sheetViews>
  <sheetFormatPr defaultRowHeight="31.5" customHeight="1" x14ac:dyDescent="0.3"/>
  <cols>
    <col min="1" max="2" width="5.25" style="5" customWidth="1"/>
    <col min="3" max="3" width="17.75" style="5" customWidth="1"/>
    <col min="4" max="4" width="14.25" style="5" customWidth="1"/>
    <col min="5" max="5" width="14.5" style="5" customWidth="1"/>
    <col min="6" max="6" width="15" style="5" customWidth="1"/>
    <col min="7" max="7" width="13.875" style="5" customWidth="1"/>
    <col min="8" max="8" width="14.125" style="5" customWidth="1"/>
    <col min="9" max="9" width="17.125" style="5" customWidth="1"/>
    <col min="10" max="10" width="30" style="5" customWidth="1"/>
    <col min="11" max="16384" width="9" style="5"/>
  </cols>
  <sheetData>
    <row r="1" spans="1:13" ht="132" customHeight="1" x14ac:dyDescent="0.3">
      <c r="A1" s="141" t="s">
        <v>85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3" ht="31.5" hidden="1" customHeight="1" x14ac:dyDescent="0.3">
      <c r="A2" s="10"/>
    </row>
    <row r="3" spans="1:13" ht="31.5" customHeight="1" thickBot="1" x14ac:dyDescent="0.35">
      <c r="A3" s="11" t="s">
        <v>33</v>
      </c>
      <c r="B3" s="11"/>
      <c r="C3" s="6"/>
      <c r="D3" s="6"/>
      <c r="E3" s="6"/>
      <c r="F3" s="6"/>
      <c r="G3" s="6"/>
      <c r="H3" s="6"/>
      <c r="I3" s="142" t="s">
        <v>34</v>
      </c>
      <c r="J3" s="142"/>
    </row>
    <row r="4" spans="1:13" ht="36.75" customHeight="1" thickBot="1" x14ac:dyDescent="0.35">
      <c r="A4" s="147" t="s">
        <v>13</v>
      </c>
      <c r="B4" s="148"/>
      <c r="C4" s="149"/>
      <c r="D4" s="145" t="s">
        <v>87</v>
      </c>
      <c r="E4" s="145" t="s">
        <v>83</v>
      </c>
      <c r="F4" s="147" t="s">
        <v>90</v>
      </c>
      <c r="G4" s="148"/>
      <c r="H4" s="148"/>
      <c r="I4" s="143" t="s">
        <v>89</v>
      </c>
      <c r="J4" s="132" t="s">
        <v>44</v>
      </c>
    </row>
    <row r="5" spans="1:13" ht="36.75" customHeight="1" thickBot="1" x14ac:dyDescent="0.35">
      <c r="A5" s="12" t="s">
        <v>14</v>
      </c>
      <c r="B5" s="13" t="s">
        <v>15</v>
      </c>
      <c r="C5" s="13" t="s">
        <v>16</v>
      </c>
      <c r="D5" s="146"/>
      <c r="E5" s="146"/>
      <c r="F5" s="14" t="s">
        <v>11</v>
      </c>
      <c r="G5" s="15" t="s">
        <v>17</v>
      </c>
      <c r="H5" s="22" t="s">
        <v>12</v>
      </c>
      <c r="I5" s="144"/>
      <c r="J5" s="132"/>
    </row>
    <row r="6" spans="1:13" ht="36.75" customHeight="1" thickBot="1" x14ac:dyDescent="0.35">
      <c r="A6" s="150" t="s">
        <v>18</v>
      </c>
      <c r="B6" s="151"/>
      <c r="C6" s="151"/>
      <c r="D6" s="107">
        <f>SUM(D7,D10,D14,D18,D22,D25)</f>
        <v>353620000</v>
      </c>
      <c r="E6" s="107">
        <f>E10+E14+E18+E22+E25+E7</f>
        <v>353466201</v>
      </c>
      <c r="F6" s="107">
        <f>F10+F14+F18+F22+F25+F7</f>
        <v>0</v>
      </c>
      <c r="G6" s="107">
        <f>G10+G14+G18+G22+G25+G7</f>
        <v>329203871</v>
      </c>
      <c r="H6" s="107">
        <f>H10+H14+H18+H22+H25+H7</f>
        <v>24261265</v>
      </c>
      <c r="I6" s="74">
        <f>D6-E6</f>
        <v>153799</v>
      </c>
      <c r="J6" s="67"/>
    </row>
    <row r="7" spans="1:13" ht="36.75" hidden="1" customHeight="1" thickBot="1" x14ac:dyDescent="0.35">
      <c r="A7" s="133" t="s">
        <v>65</v>
      </c>
      <c r="B7" s="134"/>
      <c r="C7" s="135"/>
      <c r="D7" s="60">
        <f t="shared" ref="D7:H7" si="0">D8</f>
        <v>0</v>
      </c>
      <c r="E7" s="60">
        <f t="shared" si="0"/>
        <v>0</v>
      </c>
      <c r="F7" s="60">
        <f t="shared" si="0"/>
        <v>0</v>
      </c>
      <c r="G7" s="60">
        <f t="shared" si="0"/>
        <v>0</v>
      </c>
      <c r="H7" s="60">
        <f t="shared" si="0"/>
        <v>0</v>
      </c>
      <c r="I7" s="73">
        <f t="shared" ref="I7:I27" si="1">D7-E7</f>
        <v>0</v>
      </c>
      <c r="J7" s="67"/>
    </row>
    <row r="8" spans="1:13" ht="36.75" hidden="1" customHeight="1" thickBot="1" x14ac:dyDescent="0.35">
      <c r="A8" s="16"/>
      <c r="B8" s="130" t="s">
        <v>66</v>
      </c>
      <c r="C8" s="131"/>
      <c r="D8" s="61">
        <f>SUM(D9:D9)</f>
        <v>0</v>
      </c>
      <c r="E8" s="61">
        <f>SUM(E9:E9)</f>
        <v>0</v>
      </c>
      <c r="F8" s="61">
        <f>SUM(F9:F9)</f>
        <v>0</v>
      </c>
      <c r="G8" s="61">
        <f>SUM(G9:G9)</f>
        <v>0</v>
      </c>
      <c r="H8" s="61">
        <f>SUM(H9:H9)</f>
        <v>0</v>
      </c>
      <c r="I8" s="74">
        <f t="shared" si="1"/>
        <v>0</v>
      </c>
      <c r="J8" s="67"/>
    </row>
    <row r="9" spans="1:13" ht="54.75" hidden="1" customHeight="1" thickBot="1" x14ac:dyDescent="0.35">
      <c r="A9" s="17"/>
      <c r="B9" s="16"/>
      <c r="C9" s="18" t="s">
        <v>67</v>
      </c>
      <c r="D9" s="51">
        <v>0</v>
      </c>
      <c r="E9" s="51">
        <f>SUM(F9:H9)</f>
        <v>0</v>
      </c>
      <c r="F9" s="75">
        <v>0</v>
      </c>
      <c r="G9" s="75">
        <v>0</v>
      </c>
      <c r="H9" s="51">
        <v>0</v>
      </c>
      <c r="I9" s="76">
        <f t="shared" si="1"/>
        <v>0</v>
      </c>
      <c r="J9" s="108"/>
    </row>
    <row r="10" spans="1:13" ht="36.75" hidden="1" customHeight="1" thickBot="1" x14ac:dyDescent="0.35">
      <c r="A10" s="133" t="s">
        <v>68</v>
      </c>
      <c r="B10" s="134"/>
      <c r="C10" s="135"/>
      <c r="D10" s="60">
        <f t="shared" ref="D10:H10" si="2">D11</f>
        <v>0</v>
      </c>
      <c r="E10" s="60">
        <f t="shared" si="2"/>
        <v>0</v>
      </c>
      <c r="F10" s="60">
        <f t="shared" si="2"/>
        <v>0</v>
      </c>
      <c r="G10" s="60">
        <f t="shared" si="2"/>
        <v>0</v>
      </c>
      <c r="H10" s="60">
        <f t="shared" si="2"/>
        <v>0</v>
      </c>
      <c r="I10" s="73">
        <f t="shared" si="1"/>
        <v>0</v>
      </c>
      <c r="J10" s="67"/>
    </row>
    <row r="11" spans="1:13" ht="36.75" hidden="1" customHeight="1" thickBot="1" x14ac:dyDescent="0.35">
      <c r="A11" s="16"/>
      <c r="B11" s="130" t="s">
        <v>69</v>
      </c>
      <c r="C11" s="131"/>
      <c r="D11" s="61">
        <f>SUM(D12:D13)</f>
        <v>0</v>
      </c>
      <c r="E11" s="61">
        <f>SUM(E12:E13)</f>
        <v>0</v>
      </c>
      <c r="F11" s="61">
        <f t="shared" ref="F11:H11" si="3">SUM(F12:F13)</f>
        <v>0</v>
      </c>
      <c r="G11" s="61">
        <f t="shared" si="3"/>
        <v>0</v>
      </c>
      <c r="H11" s="61">
        <f t="shared" si="3"/>
        <v>0</v>
      </c>
      <c r="I11" s="74">
        <f t="shared" si="1"/>
        <v>0</v>
      </c>
      <c r="J11" s="67"/>
    </row>
    <row r="12" spans="1:13" ht="50.25" hidden="1" customHeight="1" thickBot="1" x14ac:dyDescent="0.35">
      <c r="A12" s="17"/>
      <c r="B12" s="16"/>
      <c r="C12" s="18" t="s">
        <v>62</v>
      </c>
      <c r="D12" s="51">
        <v>0</v>
      </c>
      <c r="E12" s="51">
        <f>SUM(F12:H12)</f>
        <v>0</v>
      </c>
      <c r="F12" s="62">
        <v>0</v>
      </c>
      <c r="G12" s="75">
        <v>0</v>
      </c>
      <c r="H12" s="51">
        <v>0</v>
      </c>
      <c r="I12" s="76">
        <f t="shared" si="1"/>
        <v>0</v>
      </c>
      <c r="J12" s="69"/>
    </row>
    <row r="13" spans="1:13" ht="50.25" hidden="1" customHeight="1" thickBot="1" x14ac:dyDescent="0.35">
      <c r="A13" s="20"/>
      <c r="B13" s="20"/>
      <c r="C13" s="18" t="s">
        <v>63</v>
      </c>
      <c r="D13" s="51">
        <v>0</v>
      </c>
      <c r="E13" s="51">
        <f>SUM(F13:H13)</f>
        <v>0</v>
      </c>
      <c r="F13" s="62">
        <v>0</v>
      </c>
      <c r="G13" s="75">
        <v>0</v>
      </c>
      <c r="H13" s="51">
        <v>0</v>
      </c>
      <c r="I13" s="76">
        <f t="shared" si="1"/>
        <v>0</v>
      </c>
      <c r="J13" s="69"/>
      <c r="M13" s="9"/>
    </row>
    <row r="14" spans="1:13" ht="36.75" customHeight="1" thickBot="1" x14ac:dyDescent="0.35">
      <c r="A14" s="133" t="s">
        <v>70</v>
      </c>
      <c r="B14" s="134"/>
      <c r="C14" s="135"/>
      <c r="D14" s="60">
        <f t="shared" ref="D14:H14" si="4">D15</f>
        <v>3600000</v>
      </c>
      <c r="E14" s="60">
        <f t="shared" si="4"/>
        <v>3322500</v>
      </c>
      <c r="F14" s="60">
        <f t="shared" si="4"/>
        <v>0</v>
      </c>
      <c r="G14" s="60">
        <f t="shared" si="4"/>
        <v>0</v>
      </c>
      <c r="H14" s="60">
        <f t="shared" si="4"/>
        <v>3322500</v>
      </c>
      <c r="I14" s="73">
        <f t="shared" si="1"/>
        <v>277500</v>
      </c>
      <c r="J14" s="67"/>
    </row>
    <row r="15" spans="1:13" ht="36.75" customHeight="1" thickBot="1" x14ac:dyDescent="0.35">
      <c r="A15" s="16"/>
      <c r="B15" s="130" t="s">
        <v>71</v>
      </c>
      <c r="C15" s="131"/>
      <c r="D15" s="61">
        <f>SUM(D16:D17)</f>
        <v>3600000</v>
      </c>
      <c r="E15" s="61">
        <f>SUM(E16:E17)</f>
        <v>3322500</v>
      </c>
      <c r="F15" s="61">
        <f t="shared" ref="F15:H15" si="5">SUM(F16:F17)</f>
        <v>0</v>
      </c>
      <c r="G15" s="61">
        <f t="shared" si="5"/>
        <v>0</v>
      </c>
      <c r="H15" s="61">
        <f t="shared" si="5"/>
        <v>3322500</v>
      </c>
      <c r="I15" s="74">
        <f t="shared" si="1"/>
        <v>277500</v>
      </c>
      <c r="J15" s="67"/>
    </row>
    <row r="16" spans="1:13" ht="39" customHeight="1" thickBot="1" x14ac:dyDescent="0.35">
      <c r="A16" s="17"/>
      <c r="B16" s="16"/>
      <c r="C16" s="18" t="s">
        <v>72</v>
      </c>
      <c r="D16" s="51">
        <v>0</v>
      </c>
      <c r="E16" s="51">
        <f t="shared" ref="E16:E17" si="6">SUM(F16:H16)</f>
        <v>0</v>
      </c>
      <c r="F16" s="75">
        <v>0</v>
      </c>
      <c r="G16" s="75">
        <v>0</v>
      </c>
      <c r="H16" s="51">
        <v>0</v>
      </c>
      <c r="I16" s="76">
        <f t="shared" si="1"/>
        <v>0</v>
      </c>
      <c r="J16" s="68"/>
    </row>
    <row r="17" spans="1:13" ht="36.75" customHeight="1" thickBot="1" x14ac:dyDescent="0.35">
      <c r="A17" s="20"/>
      <c r="B17" s="20"/>
      <c r="C17" s="18" t="s">
        <v>73</v>
      </c>
      <c r="D17" s="51">
        <v>3600000</v>
      </c>
      <c r="E17" s="51">
        <f t="shared" si="6"/>
        <v>3322500</v>
      </c>
      <c r="F17" s="65">
        <v>0</v>
      </c>
      <c r="G17" s="65">
        <v>0</v>
      </c>
      <c r="H17" s="110">
        <v>3322500</v>
      </c>
      <c r="I17" s="76">
        <f t="shared" si="1"/>
        <v>277500</v>
      </c>
      <c r="J17" s="67"/>
      <c r="M17" s="9"/>
    </row>
    <row r="18" spans="1:13" ht="36.75" hidden="1" customHeight="1" thickBot="1" x14ac:dyDescent="0.35">
      <c r="A18" s="136" t="s">
        <v>74</v>
      </c>
      <c r="B18" s="137"/>
      <c r="C18" s="138"/>
      <c r="D18" s="60">
        <f>D19</f>
        <v>0</v>
      </c>
      <c r="E18" s="77">
        <f t="shared" ref="E18:G18" si="7">E19</f>
        <v>0</v>
      </c>
      <c r="F18" s="77">
        <f t="shared" si="7"/>
        <v>0</v>
      </c>
      <c r="G18" s="78">
        <f t="shared" si="7"/>
        <v>0</v>
      </c>
      <c r="H18" s="111">
        <v>0</v>
      </c>
      <c r="I18" s="73">
        <f t="shared" si="1"/>
        <v>0</v>
      </c>
      <c r="J18" s="67"/>
    </row>
    <row r="19" spans="1:13" ht="36.75" hidden="1" customHeight="1" thickBot="1" x14ac:dyDescent="0.35">
      <c r="A19" s="79"/>
      <c r="B19" s="139" t="s">
        <v>53</v>
      </c>
      <c r="C19" s="140"/>
      <c r="D19" s="80">
        <f>SUM(D20:D21)</f>
        <v>0</v>
      </c>
      <c r="E19" s="81">
        <f>SUM(E20:E21)</f>
        <v>0</v>
      </c>
      <c r="F19" s="81">
        <f t="shared" ref="F19:H19" si="8">SUM(F20:F21)</f>
        <v>0</v>
      </c>
      <c r="G19" s="81">
        <f t="shared" si="8"/>
        <v>0</v>
      </c>
      <c r="H19" s="112">
        <f t="shared" si="8"/>
        <v>0</v>
      </c>
      <c r="I19" s="74">
        <f t="shared" si="1"/>
        <v>0</v>
      </c>
      <c r="J19" s="70"/>
    </row>
    <row r="20" spans="1:13" s="9" customFormat="1" ht="36.75" hidden="1" customHeight="1" thickBot="1" x14ac:dyDescent="0.35">
      <c r="A20" s="82"/>
      <c r="B20" s="83"/>
      <c r="C20" s="84" t="s">
        <v>54</v>
      </c>
      <c r="D20" s="85">
        <v>0</v>
      </c>
      <c r="E20" s="51">
        <f>SUM(F20:H20)</f>
        <v>0</v>
      </c>
      <c r="F20" s="86">
        <v>0</v>
      </c>
      <c r="G20" s="86">
        <v>0</v>
      </c>
      <c r="H20" s="113">
        <v>0</v>
      </c>
      <c r="I20" s="76">
        <f t="shared" si="1"/>
        <v>0</v>
      </c>
      <c r="J20" s="71"/>
    </row>
    <row r="21" spans="1:13" ht="36.75" hidden="1" customHeight="1" thickBot="1" x14ac:dyDescent="0.35">
      <c r="A21" s="87"/>
      <c r="B21" s="79"/>
      <c r="C21" s="88" t="s">
        <v>55</v>
      </c>
      <c r="D21" s="89">
        <v>0</v>
      </c>
      <c r="E21" s="51">
        <f>SUM(F21:H21)</f>
        <v>0</v>
      </c>
      <c r="F21" s="90">
        <v>0</v>
      </c>
      <c r="G21" s="91">
        <v>0</v>
      </c>
      <c r="H21" s="114">
        <v>0</v>
      </c>
      <c r="I21" s="76">
        <f t="shared" si="1"/>
        <v>0</v>
      </c>
      <c r="J21" s="72"/>
    </row>
    <row r="22" spans="1:13" ht="36.75" customHeight="1" thickBot="1" x14ac:dyDescent="0.35">
      <c r="A22" s="133" t="s">
        <v>75</v>
      </c>
      <c r="B22" s="134"/>
      <c r="C22" s="135"/>
      <c r="D22" s="60">
        <f>D23</f>
        <v>344350000</v>
      </c>
      <c r="E22" s="77">
        <f t="shared" ref="E22:H22" si="9">E23</f>
        <v>344345932</v>
      </c>
      <c r="F22" s="60">
        <f t="shared" si="9"/>
        <v>0</v>
      </c>
      <c r="G22" s="60">
        <f t="shared" si="9"/>
        <v>323408210</v>
      </c>
      <c r="H22" s="115">
        <f t="shared" si="9"/>
        <v>20936657</v>
      </c>
      <c r="I22" s="73">
        <f t="shared" si="1"/>
        <v>4068</v>
      </c>
      <c r="J22" s="67"/>
    </row>
    <row r="23" spans="1:13" ht="36.75" customHeight="1" thickBot="1" x14ac:dyDescent="0.35">
      <c r="A23" s="16"/>
      <c r="B23" s="130" t="s">
        <v>76</v>
      </c>
      <c r="C23" s="131"/>
      <c r="D23" s="80">
        <f>D24</f>
        <v>344350000</v>
      </c>
      <c r="E23" s="81">
        <f t="shared" ref="E23" si="10">E24</f>
        <v>344345932</v>
      </c>
      <c r="F23" s="94">
        <f t="shared" ref="F23:H23" si="11">F24</f>
        <v>0</v>
      </c>
      <c r="G23" s="92">
        <f t="shared" si="11"/>
        <v>323408210</v>
      </c>
      <c r="H23" s="95">
        <f t="shared" si="11"/>
        <v>20936657</v>
      </c>
      <c r="I23" s="74">
        <f t="shared" si="1"/>
        <v>4068</v>
      </c>
      <c r="J23" s="67"/>
    </row>
    <row r="24" spans="1:13" ht="48" customHeight="1" thickBot="1" x14ac:dyDescent="0.35">
      <c r="A24" s="17"/>
      <c r="B24" s="16"/>
      <c r="C24" s="21" t="s">
        <v>77</v>
      </c>
      <c r="D24" s="96">
        <v>344350000</v>
      </c>
      <c r="E24" s="51">
        <v>344345932</v>
      </c>
      <c r="F24" s="97">
        <v>0</v>
      </c>
      <c r="G24" s="93">
        <v>323408210</v>
      </c>
      <c r="H24" s="93">
        <v>20936657</v>
      </c>
      <c r="I24" s="76">
        <f t="shared" si="1"/>
        <v>4068</v>
      </c>
      <c r="J24" s="122" t="s">
        <v>99</v>
      </c>
    </row>
    <row r="25" spans="1:13" ht="36.75" customHeight="1" thickBot="1" x14ac:dyDescent="0.35">
      <c r="A25" s="133" t="s">
        <v>78</v>
      </c>
      <c r="B25" s="134"/>
      <c r="C25" s="135"/>
      <c r="D25" s="60">
        <f>D26</f>
        <v>5670000</v>
      </c>
      <c r="E25" s="60">
        <f t="shared" ref="E25:H25" si="12">E26</f>
        <v>5797769</v>
      </c>
      <c r="F25" s="60">
        <f t="shared" si="12"/>
        <v>0</v>
      </c>
      <c r="G25" s="60">
        <f t="shared" si="12"/>
        <v>5795661</v>
      </c>
      <c r="H25" s="60">
        <f t="shared" si="12"/>
        <v>2108</v>
      </c>
      <c r="I25" s="73">
        <f t="shared" si="1"/>
        <v>-127769</v>
      </c>
      <c r="J25" s="123"/>
    </row>
    <row r="26" spans="1:13" ht="36.75" customHeight="1" thickBot="1" x14ac:dyDescent="0.35">
      <c r="A26" s="16"/>
      <c r="B26" s="130" t="s">
        <v>79</v>
      </c>
      <c r="C26" s="131"/>
      <c r="D26" s="61">
        <f>D27</f>
        <v>5670000</v>
      </c>
      <c r="E26" s="61">
        <f t="shared" ref="E26" si="13">E27</f>
        <v>5797769</v>
      </c>
      <c r="F26" s="61">
        <f t="shared" ref="F26:H26" si="14">F27</f>
        <v>0</v>
      </c>
      <c r="G26" s="61">
        <f t="shared" si="14"/>
        <v>5795661</v>
      </c>
      <c r="H26" s="61">
        <f t="shared" si="14"/>
        <v>2108</v>
      </c>
      <c r="I26" s="74">
        <f t="shared" si="1"/>
        <v>-127769</v>
      </c>
      <c r="J26" s="123"/>
    </row>
    <row r="27" spans="1:13" ht="36.75" customHeight="1" thickBot="1" x14ac:dyDescent="0.35">
      <c r="A27" s="20"/>
      <c r="B27" s="20"/>
      <c r="C27" s="18" t="s">
        <v>80</v>
      </c>
      <c r="D27" s="51">
        <v>5670000</v>
      </c>
      <c r="E27" s="51">
        <f>SUM(F27:H27)</f>
        <v>5797769</v>
      </c>
      <c r="F27" s="98">
        <v>0</v>
      </c>
      <c r="G27" s="98">
        <v>5795661</v>
      </c>
      <c r="H27" s="98">
        <v>2108</v>
      </c>
      <c r="I27" s="76">
        <f t="shared" si="1"/>
        <v>-127769</v>
      </c>
      <c r="J27" s="122" t="s">
        <v>98</v>
      </c>
    </row>
  </sheetData>
  <mergeCells count="21">
    <mergeCell ref="A1:J1"/>
    <mergeCell ref="I3:J3"/>
    <mergeCell ref="I4:I5"/>
    <mergeCell ref="A14:C14"/>
    <mergeCell ref="D4:D5"/>
    <mergeCell ref="E4:E5"/>
    <mergeCell ref="F4:H4"/>
    <mergeCell ref="A4:C4"/>
    <mergeCell ref="A6:C6"/>
    <mergeCell ref="B15:C15"/>
    <mergeCell ref="J4:J5"/>
    <mergeCell ref="A25:C25"/>
    <mergeCell ref="B26:C26"/>
    <mergeCell ref="A22:C22"/>
    <mergeCell ref="B23:C23"/>
    <mergeCell ref="A18:C18"/>
    <mergeCell ref="B19:C19"/>
    <mergeCell ref="A10:C10"/>
    <mergeCell ref="B11:C11"/>
    <mergeCell ref="A7:C7"/>
    <mergeCell ref="B8:C8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view="pageBreakPreview" zoomScaleNormal="100" zoomScaleSheetLayoutView="100" workbookViewId="0">
      <selection sqref="A1:J1"/>
    </sheetView>
  </sheetViews>
  <sheetFormatPr defaultRowHeight="27.75" customHeight="1" x14ac:dyDescent="0.3"/>
  <cols>
    <col min="1" max="2" width="5.25" customWidth="1"/>
    <col min="3" max="3" width="18.625" customWidth="1"/>
    <col min="4" max="6" width="13.625" customWidth="1"/>
    <col min="7" max="7" width="12.5" customWidth="1"/>
    <col min="8" max="8" width="11.75" customWidth="1"/>
    <col min="9" max="9" width="14.75" customWidth="1"/>
    <col min="10" max="10" width="30.25" customWidth="1"/>
  </cols>
  <sheetData>
    <row r="1" spans="1:10" ht="141" customHeight="1" x14ac:dyDescent="0.3">
      <c r="A1" s="141" t="s">
        <v>86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ht="2.25" hidden="1" customHeight="1" x14ac:dyDescent="0.3">
      <c r="A2" s="4"/>
    </row>
    <row r="3" spans="1:10" ht="27.75" customHeight="1" thickBot="1" x14ac:dyDescent="0.35">
      <c r="A3" s="162" t="s">
        <v>36</v>
      </c>
      <c r="B3" s="162"/>
      <c r="I3" s="153" t="s">
        <v>35</v>
      </c>
      <c r="J3" s="153"/>
    </row>
    <row r="4" spans="1:10" ht="27.75" customHeight="1" thickBot="1" x14ac:dyDescent="0.35">
      <c r="A4" s="154" t="s">
        <v>19</v>
      </c>
      <c r="B4" s="155"/>
      <c r="C4" s="156"/>
      <c r="D4" s="145" t="s">
        <v>87</v>
      </c>
      <c r="E4" s="145" t="s">
        <v>83</v>
      </c>
      <c r="F4" s="157" t="s">
        <v>91</v>
      </c>
      <c r="G4" s="155"/>
      <c r="H4" s="156"/>
      <c r="I4" s="143" t="s">
        <v>89</v>
      </c>
      <c r="J4" s="152" t="s">
        <v>45</v>
      </c>
    </row>
    <row r="5" spans="1:10" ht="27.75" customHeight="1" thickBot="1" x14ac:dyDescent="0.35">
      <c r="A5" s="31" t="s">
        <v>14</v>
      </c>
      <c r="B5" s="13" t="s">
        <v>15</v>
      </c>
      <c r="C5" s="13" t="s">
        <v>16</v>
      </c>
      <c r="D5" s="146"/>
      <c r="E5" s="146"/>
      <c r="F5" s="32" t="s">
        <v>11</v>
      </c>
      <c r="G5" s="13" t="s">
        <v>17</v>
      </c>
      <c r="H5" s="13" t="s">
        <v>12</v>
      </c>
      <c r="I5" s="144"/>
      <c r="J5" s="152"/>
    </row>
    <row r="6" spans="1:10" ht="27.75" customHeight="1" thickBot="1" x14ac:dyDescent="0.35">
      <c r="A6" s="158" t="s">
        <v>20</v>
      </c>
      <c r="B6" s="159"/>
      <c r="C6" s="159"/>
      <c r="D6" s="99">
        <f>D7+D16+D21+D27+D31+D34</f>
        <v>353620000</v>
      </c>
      <c r="E6" s="99">
        <f>E7+E16+E21+E27+E31+E34</f>
        <v>90099200</v>
      </c>
      <c r="F6" s="99">
        <f t="shared" ref="F6:H6" si="0">F7+F16+F21+F27+F31+F34</f>
        <v>0</v>
      </c>
      <c r="G6" s="99">
        <f t="shared" si="0"/>
        <v>87671800</v>
      </c>
      <c r="H6" s="99">
        <f t="shared" si="0"/>
        <v>2427400</v>
      </c>
      <c r="I6" s="99">
        <f>D6-E6</f>
        <v>263520800</v>
      </c>
      <c r="J6" s="109"/>
    </row>
    <row r="7" spans="1:10" ht="27.75" customHeight="1" thickBot="1" x14ac:dyDescent="0.35">
      <c r="A7" s="160" t="s">
        <v>21</v>
      </c>
      <c r="B7" s="161"/>
      <c r="C7" s="161"/>
      <c r="D7" s="100">
        <f>D8+D11</f>
        <v>4522000</v>
      </c>
      <c r="E7" s="100">
        <f>E8+E11</f>
        <v>4349200</v>
      </c>
      <c r="F7" s="100">
        <f t="shared" ref="F7:H7" si="1">F8+F11</f>
        <v>0</v>
      </c>
      <c r="G7" s="100">
        <f t="shared" si="1"/>
        <v>2671800</v>
      </c>
      <c r="H7" s="100">
        <f t="shared" si="1"/>
        <v>1677400</v>
      </c>
      <c r="I7" s="101">
        <f t="shared" ref="I7:I36" si="2">D7-E7</f>
        <v>172800</v>
      </c>
      <c r="J7" s="109"/>
    </row>
    <row r="8" spans="1:10" ht="27.75" customHeight="1" thickBot="1" x14ac:dyDescent="0.35">
      <c r="A8" s="33"/>
      <c r="B8" s="130" t="s">
        <v>22</v>
      </c>
      <c r="C8" s="131"/>
      <c r="D8" s="61">
        <f>SUM(D9:D10)</f>
        <v>0</v>
      </c>
      <c r="E8" s="61">
        <f t="shared" ref="E8:H8" si="3">SUM(E9:E10)</f>
        <v>0</v>
      </c>
      <c r="F8" s="61">
        <f t="shared" si="3"/>
        <v>0</v>
      </c>
      <c r="G8" s="61">
        <f t="shared" si="3"/>
        <v>0</v>
      </c>
      <c r="H8" s="61">
        <f t="shared" si="3"/>
        <v>0</v>
      </c>
      <c r="I8" s="99">
        <f t="shared" si="2"/>
        <v>0</v>
      </c>
      <c r="J8" s="109"/>
    </row>
    <row r="9" spans="1:10" ht="27.75" customHeight="1" thickBot="1" x14ac:dyDescent="0.35">
      <c r="A9" s="33"/>
      <c r="B9" s="16"/>
      <c r="C9" s="18" t="s">
        <v>23</v>
      </c>
      <c r="D9" s="51">
        <v>0</v>
      </c>
      <c r="E9" s="51">
        <f>SUM(F9:H9)</f>
        <v>0</v>
      </c>
      <c r="F9" s="51">
        <v>0</v>
      </c>
      <c r="G9" s="51">
        <v>0</v>
      </c>
      <c r="H9" s="75">
        <v>0</v>
      </c>
      <c r="I9" s="102">
        <f t="shared" si="2"/>
        <v>0</v>
      </c>
      <c r="J9" s="109"/>
    </row>
    <row r="10" spans="1:10" ht="27.75" customHeight="1" thickBot="1" x14ac:dyDescent="0.35">
      <c r="A10" s="33"/>
      <c r="B10" s="20"/>
      <c r="C10" s="18" t="s">
        <v>40</v>
      </c>
      <c r="D10" s="51">
        <v>0</v>
      </c>
      <c r="E10" s="51">
        <f>SUM(F10:H10)</f>
        <v>0</v>
      </c>
      <c r="F10" s="51">
        <v>0</v>
      </c>
      <c r="G10" s="51">
        <v>0</v>
      </c>
      <c r="H10" s="75">
        <v>0</v>
      </c>
      <c r="I10" s="102">
        <f t="shared" si="2"/>
        <v>0</v>
      </c>
      <c r="J10" s="109"/>
    </row>
    <row r="11" spans="1:10" ht="27.75" customHeight="1" thickBot="1" x14ac:dyDescent="0.35">
      <c r="A11" s="33"/>
      <c r="B11" s="130" t="s">
        <v>24</v>
      </c>
      <c r="C11" s="131"/>
      <c r="D11" s="61">
        <f>SUM(D12:D15)</f>
        <v>4522000</v>
      </c>
      <c r="E11" s="61">
        <f>SUM(E12:E15)</f>
        <v>4349200</v>
      </c>
      <c r="F11" s="61">
        <f t="shared" ref="F11:H11" si="4">SUM(F12:F15)</f>
        <v>0</v>
      </c>
      <c r="G11" s="61">
        <f t="shared" si="4"/>
        <v>2671800</v>
      </c>
      <c r="H11" s="61">
        <f t="shared" si="4"/>
        <v>1677400</v>
      </c>
      <c r="I11" s="99">
        <f t="shared" si="2"/>
        <v>172800</v>
      </c>
      <c r="J11" s="109"/>
    </row>
    <row r="12" spans="1:10" ht="50.25" customHeight="1" thickBot="1" x14ac:dyDescent="0.35">
      <c r="A12" s="33"/>
      <c r="B12" s="17"/>
      <c r="C12" s="18" t="s">
        <v>25</v>
      </c>
      <c r="D12" s="51">
        <v>1750000</v>
      </c>
      <c r="E12" s="51">
        <f>SUM(F12:H12)</f>
        <v>1682400</v>
      </c>
      <c r="F12" s="51">
        <v>0</v>
      </c>
      <c r="G12" s="51">
        <v>40700</v>
      </c>
      <c r="H12" s="62">
        <v>1641700</v>
      </c>
      <c r="I12" s="102">
        <f t="shared" si="2"/>
        <v>67600</v>
      </c>
      <c r="J12" s="117" t="s">
        <v>92</v>
      </c>
    </row>
    <row r="13" spans="1:10" ht="27.75" customHeight="1" thickBot="1" x14ac:dyDescent="0.35">
      <c r="A13" s="33"/>
      <c r="B13" s="17"/>
      <c r="C13" s="18" t="s">
        <v>26</v>
      </c>
      <c r="D13" s="51">
        <v>40000</v>
      </c>
      <c r="E13" s="51">
        <f t="shared" ref="E13:E15" si="5">SUM(F13:H13)</f>
        <v>35700</v>
      </c>
      <c r="F13" s="51">
        <v>0</v>
      </c>
      <c r="G13" s="51">
        <v>0</v>
      </c>
      <c r="H13" s="62">
        <v>35700</v>
      </c>
      <c r="I13" s="102">
        <f t="shared" si="2"/>
        <v>4300</v>
      </c>
      <c r="J13" s="118" t="s">
        <v>93</v>
      </c>
    </row>
    <row r="14" spans="1:10" ht="27.75" customHeight="1" thickBot="1" x14ac:dyDescent="0.35">
      <c r="A14" s="33"/>
      <c r="B14" s="17"/>
      <c r="C14" s="18" t="s">
        <v>27</v>
      </c>
      <c r="D14" s="51">
        <v>1132000</v>
      </c>
      <c r="E14" s="51">
        <f t="shared" ref="E14" si="6">SUM(F14:H14)</f>
        <v>1131100</v>
      </c>
      <c r="F14" s="51">
        <v>0</v>
      </c>
      <c r="G14" s="51">
        <v>1131100</v>
      </c>
      <c r="H14" s="116">
        <v>0</v>
      </c>
      <c r="I14" s="102">
        <f t="shared" si="2"/>
        <v>900</v>
      </c>
      <c r="J14" s="118" t="s">
        <v>94</v>
      </c>
    </row>
    <row r="15" spans="1:10" ht="27.75" customHeight="1" thickBot="1" x14ac:dyDescent="0.35">
      <c r="A15" s="33"/>
      <c r="B15" s="17"/>
      <c r="C15" s="18" t="s">
        <v>64</v>
      </c>
      <c r="D15" s="51">
        <v>1600000</v>
      </c>
      <c r="E15" s="51">
        <f t="shared" si="5"/>
        <v>1500000</v>
      </c>
      <c r="F15" s="51">
        <v>0</v>
      </c>
      <c r="G15" s="51">
        <v>1500000</v>
      </c>
      <c r="H15" s="116">
        <v>0</v>
      </c>
      <c r="I15" s="102">
        <f t="shared" si="2"/>
        <v>100000</v>
      </c>
      <c r="J15" s="119" t="s">
        <v>95</v>
      </c>
    </row>
    <row r="16" spans="1:10" ht="27.75" hidden="1" customHeight="1" thickBot="1" x14ac:dyDescent="0.35">
      <c r="A16" s="166" t="s">
        <v>28</v>
      </c>
      <c r="B16" s="134"/>
      <c r="C16" s="135"/>
      <c r="D16" s="60">
        <f>D17</f>
        <v>0</v>
      </c>
      <c r="E16" s="60">
        <f t="shared" ref="E16:H16" si="7">E17</f>
        <v>0</v>
      </c>
      <c r="F16" s="60">
        <f t="shared" si="7"/>
        <v>0</v>
      </c>
      <c r="G16" s="60">
        <f t="shared" si="7"/>
        <v>0</v>
      </c>
      <c r="H16" s="60">
        <f t="shared" si="7"/>
        <v>0</v>
      </c>
      <c r="I16" s="101">
        <f t="shared" si="2"/>
        <v>0</v>
      </c>
      <c r="J16" s="118"/>
    </row>
    <row r="17" spans="1:10" ht="27.75" hidden="1" customHeight="1" thickBot="1" x14ac:dyDescent="0.35">
      <c r="A17" s="34"/>
      <c r="B17" s="130" t="s">
        <v>29</v>
      </c>
      <c r="C17" s="131"/>
      <c r="D17" s="61">
        <f>SUM(D18:D20)</f>
        <v>0</v>
      </c>
      <c r="E17" s="61">
        <f t="shared" ref="E17:H17" si="8">SUM(E18:E20)</f>
        <v>0</v>
      </c>
      <c r="F17" s="61">
        <f t="shared" si="8"/>
        <v>0</v>
      </c>
      <c r="G17" s="61">
        <f t="shared" si="8"/>
        <v>0</v>
      </c>
      <c r="H17" s="61">
        <f t="shared" si="8"/>
        <v>0</v>
      </c>
      <c r="I17" s="99">
        <f t="shared" si="2"/>
        <v>0</v>
      </c>
      <c r="J17" s="118"/>
    </row>
    <row r="18" spans="1:10" ht="27.75" hidden="1" customHeight="1" thickBot="1" x14ac:dyDescent="0.35">
      <c r="A18" s="33"/>
      <c r="B18" s="16"/>
      <c r="C18" s="18" t="s">
        <v>30</v>
      </c>
      <c r="D18" s="51">
        <v>0</v>
      </c>
      <c r="E18" s="51">
        <f t="shared" ref="E18:E20" si="9">SUM(F18:H18)</f>
        <v>0</v>
      </c>
      <c r="F18" s="51">
        <v>0</v>
      </c>
      <c r="G18" s="51">
        <v>0</v>
      </c>
      <c r="H18" s="51">
        <v>0</v>
      </c>
      <c r="I18" s="102">
        <f t="shared" si="2"/>
        <v>0</v>
      </c>
      <c r="J18" s="118"/>
    </row>
    <row r="19" spans="1:10" ht="27.75" hidden="1" customHeight="1" thickBot="1" x14ac:dyDescent="0.35">
      <c r="A19" s="33"/>
      <c r="B19" s="17"/>
      <c r="C19" s="18" t="s">
        <v>31</v>
      </c>
      <c r="D19" s="51">
        <v>0</v>
      </c>
      <c r="E19" s="51">
        <f t="shared" si="9"/>
        <v>0</v>
      </c>
      <c r="F19" s="51">
        <v>0</v>
      </c>
      <c r="G19" s="51">
        <v>0</v>
      </c>
      <c r="H19" s="51">
        <v>0</v>
      </c>
      <c r="I19" s="102">
        <f t="shared" si="2"/>
        <v>0</v>
      </c>
      <c r="J19" s="118"/>
    </row>
    <row r="20" spans="1:10" ht="62.25" hidden="1" customHeight="1" thickBot="1" x14ac:dyDescent="0.35">
      <c r="A20" s="35"/>
      <c r="B20" s="20"/>
      <c r="C20" s="18" t="s">
        <v>32</v>
      </c>
      <c r="D20" s="51">
        <v>0</v>
      </c>
      <c r="E20" s="51">
        <f t="shared" si="9"/>
        <v>0</v>
      </c>
      <c r="F20" s="51">
        <v>0</v>
      </c>
      <c r="G20" s="51">
        <v>0</v>
      </c>
      <c r="H20" s="51">
        <v>0</v>
      </c>
      <c r="I20" s="102">
        <f t="shared" si="2"/>
        <v>0</v>
      </c>
      <c r="J20" s="119"/>
    </row>
    <row r="21" spans="1:10" ht="27.75" customHeight="1" thickBot="1" x14ac:dyDescent="0.35">
      <c r="A21" s="163" t="s">
        <v>41</v>
      </c>
      <c r="B21" s="137"/>
      <c r="C21" s="138"/>
      <c r="D21" s="60">
        <f>D22</f>
        <v>85850000</v>
      </c>
      <c r="E21" s="60">
        <f t="shared" ref="E21:H21" si="10">E22</f>
        <v>85750000</v>
      </c>
      <c r="F21" s="60">
        <f t="shared" si="10"/>
        <v>0</v>
      </c>
      <c r="G21" s="60">
        <f t="shared" si="10"/>
        <v>85000000</v>
      </c>
      <c r="H21" s="60">
        <f t="shared" si="10"/>
        <v>750000</v>
      </c>
      <c r="I21" s="101">
        <f t="shared" si="2"/>
        <v>100000</v>
      </c>
      <c r="J21" s="118"/>
    </row>
    <row r="22" spans="1:10" ht="27.75" customHeight="1" thickBot="1" x14ac:dyDescent="0.35">
      <c r="A22" s="104"/>
      <c r="B22" s="139" t="s">
        <v>42</v>
      </c>
      <c r="C22" s="167"/>
      <c r="D22" s="61">
        <f>D23</f>
        <v>85850000</v>
      </c>
      <c r="E22" s="61">
        <f t="shared" ref="E22:H22" si="11">E23</f>
        <v>85750000</v>
      </c>
      <c r="F22" s="61">
        <f t="shared" si="11"/>
        <v>0</v>
      </c>
      <c r="G22" s="61">
        <f t="shared" si="11"/>
        <v>85000000</v>
      </c>
      <c r="H22" s="61">
        <f t="shared" si="11"/>
        <v>750000</v>
      </c>
      <c r="I22" s="99">
        <f t="shared" si="2"/>
        <v>100000</v>
      </c>
      <c r="J22" s="118"/>
    </row>
    <row r="23" spans="1:10" ht="27" customHeight="1" thickBot="1" x14ac:dyDescent="0.35">
      <c r="A23" s="105"/>
      <c r="B23" s="106"/>
      <c r="C23" s="106" t="s">
        <v>43</v>
      </c>
      <c r="D23" s="51">
        <v>85850000</v>
      </c>
      <c r="E23" s="51">
        <f t="shared" ref="E23" si="12">SUM(F23:H23)</f>
        <v>85750000</v>
      </c>
      <c r="F23" s="75">
        <v>0</v>
      </c>
      <c r="G23" s="51">
        <v>85000000</v>
      </c>
      <c r="H23" s="51">
        <v>750000</v>
      </c>
      <c r="I23" s="102">
        <f t="shared" si="2"/>
        <v>100000</v>
      </c>
      <c r="J23" s="119" t="s">
        <v>96</v>
      </c>
    </row>
    <row r="24" spans="1:10" ht="27.75" hidden="1" customHeight="1" thickBot="1" x14ac:dyDescent="0.35">
      <c r="A24" s="164"/>
      <c r="B24" s="165"/>
      <c r="C24" s="131"/>
      <c r="D24" s="63"/>
      <c r="E24" s="63"/>
      <c r="F24" s="63"/>
      <c r="G24" s="63"/>
      <c r="H24" s="63"/>
      <c r="I24" s="66">
        <f t="shared" si="2"/>
        <v>0</v>
      </c>
      <c r="J24" s="118"/>
    </row>
    <row r="25" spans="1:10" ht="27.75" hidden="1" customHeight="1" thickBot="1" x14ac:dyDescent="0.35">
      <c r="A25" s="34"/>
      <c r="B25" s="130"/>
      <c r="C25" s="131"/>
      <c r="D25" s="63"/>
      <c r="E25" s="63"/>
      <c r="F25" s="63"/>
      <c r="G25" s="63"/>
      <c r="H25" s="63"/>
      <c r="I25" s="66">
        <f t="shared" si="2"/>
        <v>0</v>
      </c>
      <c r="J25" s="118"/>
    </row>
    <row r="26" spans="1:10" ht="27.75" hidden="1" customHeight="1" thickBot="1" x14ac:dyDescent="0.35">
      <c r="A26" s="35"/>
      <c r="B26" s="18"/>
      <c r="C26" s="18"/>
      <c r="D26" s="64"/>
      <c r="E26" s="64"/>
      <c r="F26" s="65"/>
      <c r="G26" s="64"/>
      <c r="H26" s="64"/>
      <c r="I26" s="66">
        <f t="shared" si="2"/>
        <v>0</v>
      </c>
      <c r="J26" s="118"/>
    </row>
    <row r="27" spans="1:10" ht="27.75" hidden="1" customHeight="1" thickBot="1" x14ac:dyDescent="0.35">
      <c r="A27" s="166" t="s">
        <v>49</v>
      </c>
      <c r="B27" s="134"/>
      <c r="C27" s="135"/>
      <c r="D27" s="60">
        <f>D28</f>
        <v>0</v>
      </c>
      <c r="E27" s="60">
        <f t="shared" ref="E27:H27" si="13">E28</f>
        <v>0</v>
      </c>
      <c r="F27" s="60">
        <f t="shared" si="13"/>
        <v>0</v>
      </c>
      <c r="G27" s="60">
        <f t="shared" si="13"/>
        <v>0</v>
      </c>
      <c r="H27" s="60">
        <f t="shared" si="13"/>
        <v>0</v>
      </c>
      <c r="I27" s="101">
        <f t="shared" si="2"/>
        <v>0</v>
      </c>
      <c r="J27" s="118"/>
    </row>
    <row r="28" spans="1:10" ht="27.75" hidden="1" customHeight="1" thickBot="1" x14ac:dyDescent="0.35">
      <c r="A28" s="34"/>
      <c r="B28" s="168" t="s">
        <v>50</v>
      </c>
      <c r="C28" s="131"/>
      <c r="D28" s="61">
        <f>SUM(D29:D30)</f>
        <v>0</v>
      </c>
      <c r="E28" s="61">
        <f>SUM(E29:E30)</f>
        <v>0</v>
      </c>
      <c r="F28" s="61">
        <f t="shared" ref="F28:G28" si="14">SUM(F29:F30)</f>
        <v>0</v>
      </c>
      <c r="G28" s="61">
        <f t="shared" si="14"/>
        <v>0</v>
      </c>
      <c r="H28" s="61">
        <f>SUM(H29:H30)</f>
        <v>0</v>
      </c>
      <c r="I28" s="99">
        <f t="shared" si="2"/>
        <v>0</v>
      </c>
      <c r="J28" s="118"/>
    </row>
    <row r="29" spans="1:10" s="26" customFormat="1" ht="27.75" hidden="1" customHeight="1" thickBot="1" x14ac:dyDescent="0.35">
      <c r="A29" s="36"/>
      <c r="B29" s="37"/>
      <c r="C29" s="38" t="s">
        <v>51</v>
      </c>
      <c r="D29" s="52">
        <v>0</v>
      </c>
      <c r="E29" s="51">
        <f t="shared" ref="E29:E30" si="15">SUM(F29:H29)</f>
        <v>0</v>
      </c>
      <c r="F29" s="52">
        <v>0</v>
      </c>
      <c r="G29" s="52">
        <v>0</v>
      </c>
      <c r="H29" s="52">
        <v>0</v>
      </c>
      <c r="I29" s="102">
        <f t="shared" si="2"/>
        <v>0</v>
      </c>
      <c r="J29" s="120"/>
    </row>
    <row r="30" spans="1:10" ht="27.75" hidden="1" customHeight="1" thickBot="1" x14ac:dyDescent="0.35">
      <c r="A30" s="35"/>
      <c r="B30" s="18"/>
      <c r="C30" s="18" t="s">
        <v>52</v>
      </c>
      <c r="D30" s="51">
        <v>0</v>
      </c>
      <c r="E30" s="51">
        <f t="shared" si="15"/>
        <v>0</v>
      </c>
      <c r="F30" s="75">
        <v>0</v>
      </c>
      <c r="G30" s="51">
        <v>0</v>
      </c>
      <c r="H30" s="51">
        <v>0</v>
      </c>
      <c r="I30" s="102">
        <f t="shared" si="2"/>
        <v>0</v>
      </c>
      <c r="J30" s="118"/>
    </row>
    <row r="31" spans="1:10" ht="27.75" customHeight="1" thickBot="1" x14ac:dyDescent="0.35">
      <c r="A31" s="163" t="s">
        <v>57</v>
      </c>
      <c r="B31" s="137"/>
      <c r="C31" s="138"/>
      <c r="D31" s="60">
        <f>D32</f>
        <v>0</v>
      </c>
      <c r="E31" s="60">
        <f t="shared" ref="E31:H31" si="16">E32</f>
        <v>0</v>
      </c>
      <c r="F31" s="60">
        <f t="shared" si="16"/>
        <v>0</v>
      </c>
      <c r="G31" s="60">
        <f t="shared" si="16"/>
        <v>0</v>
      </c>
      <c r="H31" s="60">
        <f t="shared" si="16"/>
        <v>0</v>
      </c>
      <c r="I31" s="101">
        <f t="shared" si="2"/>
        <v>0</v>
      </c>
      <c r="J31" s="118"/>
    </row>
    <row r="32" spans="1:10" ht="27.75" customHeight="1" thickBot="1" x14ac:dyDescent="0.35">
      <c r="A32" s="104"/>
      <c r="B32" s="139" t="s">
        <v>47</v>
      </c>
      <c r="C32" s="167"/>
      <c r="D32" s="61">
        <f>D33</f>
        <v>0</v>
      </c>
      <c r="E32" s="61">
        <f t="shared" ref="E32:H32" si="17">E33</f>
        <v>0</v>
      </c>
      <c r="F32" s="61">
        <f t="shared" si="17"/>
        <v>0</v>
      </c>
      <c r="G32" s="61">
        <f t="shared" si="17"/>
        <v>0</v>
      </c>
      <c r="H32" s="61">
        <f t="shared" si="17"/>
        <v>0</v>
      </c>
      <c r="I32" s="99">
        <f t="shared" si="2"/>
        <v>0</v>
      </c>
      <c r="J32" s="118"/>
    </row>
    <row r="33" spans="1:10" ht="27.75" customHeight="1" thickBot="1" x14ac:dyDescent="0.35">
      <c r="A33" s="105"/>
      <c r="B33" s="106"/>
      <c r="C33" s="106" t="s">
        <v>48</v>
      </c>
      <c r="D33" s="51">
        <v>0</v>
      </c>
      <c r="E33" s="51">
        <f t="shared" ref="E33" si="18">SUM(F33:H33)</f>
        <v>0</v>
      </c>
      <c r="F33" s="75">
        <v>0</v>
      </c>
      <c r="G33" s="51">
        <v>0</v>
      </c>
      <c r="H33" s="51">
        <v>0</v>
      </c>
      <c r="I33" s="102">
        <f t="shared" si="2"/>
        <v>0</v>
      </c>
      <c r="J33" s="121"/>
    </row>
    <row r="34" spans="1:10" ht="27.75" customHeight="1" thickBot="1" x14ac:dyDescent="0.35">
      <c r="A34" s="166" t="s">
        <v>58</v>
      </c>
      <c r="B34" s="134"/>
      <c r="C34" s="135"/>
      <c r="D34" s="60">
        <f>D35</f>
        <v>263248000</v>
      </c>
      <c r="E34" s="60">
        <f t="shared" ref="E34:H34" si="19">E35</f>
        <v>0</v>
      </c>
      <c r="F34" s="60">
        <f t="shared" si="19"/>
        <v>0</v>
      </c>
      <c r="G34" s="60">
        <f t="shared" si="19"/>
        <v>0</v>
      </c>
      <c r="H34" s="60">
        <f t="shared" si="19"/>
        <v>0</v>
      </c>
      <c r="I34" s="101">
        <f t="shared" si="2"/>
        <v>263248000</v>
      </c>
      <c r="J34" s="118"/>
    </row>
    <row r="35" spans="1:10" ht="27.75" customHeight="1" thickBot="1" x14ac:dyDescent="0.35">
      <c r="A35" s="34"/>
      <c r="B35" s="130" t="s">
        <v>59</v>
      </c>
      <c r="C35" s="131"/>
      <c r="D35" s="61">
        <f>D36</f>
        <v>263248000</v>
      </c>
      <c r="E35" s="61">
        <f t="shared" ref="E35:H35" si="20">E36</f>
        <v>0</v>
      </c>
      <c r="F35" s="61">
        <f t="shared" si="20"/>
        <v>0</v>
      </c>
      <c r="G35" s="61">
        <f t="shared" si="20"/>
        <v>0</v>
      </c>
      <c r="H35" s="61">
        <f t="shared" si="20"/>
        <v>0</v>
      </c>
      <c r="I35" s="99">
        <f t="shared" si="2"/>
        <v>263248000</v>
      </c>
      <c r="J35" s="118"/>
    </row>
    <row r="36" spans="1:10" ht="27.75" customHeight="1" thickBot="1" x14ac:dyDescent="0.35">
      <c r="A36" s="39"/>
      <c r="B36" s="40"/>
      <c r="C36" s="40" t="s">
        <v>56</v>
      </c>
      <c r="D36" s="56">
        <v>263248000</v>
      </c>
      <c r="E36" s="51">
        <v>0</v>
      </c>
      <c r="F36" s="103">
        <v>0</v>
      </c>
      <c r="G36" s="56">
        <v>0</v>
      </c>
      <c r="H36" s="56">
        <v>0</v>
      </c>
      <c r="I36" s="102">
        <f t="shared" si="2"/>
        <v>263248000</v>
      </c>
      <c r="J36" s="118" t="s">
        <v>97</v>
      </c>
    </row>
  </sheetData>
  <mergeCells count="25">
    <mergeCell ref="B35:C35"/>
    <mergeCell ref="A31:C31"/>
    <mergeCell ref="B32:C32"/>
    <mergeCell ref="A34:C34"/>
    <mergeCell ref="B22:C22"/>
    <mergeCell ref="A27:C27"/>
    <mergeCell ref="B28:C28"/>
    <mergeCell ref="A21:C21"/>
    <mergeCell ref="A24:C24"/>
    <mergeCell ref="B25:C25"/>
    <mergeCell ref="A16:C16"/>
    <mergeCell ref="B17:C17"/>
    <mergeCell ref="A6:C6"/>
    <mergeCell ref="A7:C7"/>
    <mergeCell ref="B8:C8"/>
    <mergeCell ref="B11:C11"/>
    <mergeCell ref="A3:B3"/>
    <mergeCell ref="J4:J5"/>
    <mergeCell ref="A1:J1"/>
    <mergeCell ref="I3:J3"/>
    <mergeCell ref="A4:C4"/>
    <mergeCell ref="D4:D5"/>
    <mergeCell ref="E4:E5"/>
    <mergeCell ref="F4:H4"/>
    <mergeCell ref="I4:I5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총괄표</vt:lpstr>
      <vt:lpstr>세입예산결산</vt:lpstr>
      <vt:lpstr>세출예산결산</vt:lpstr>
      <vt:lpstr>세입예산결산!Print_Area</vt:lpstr>
      <vt:lpstr>세출예산결산!Print_Area</vt:lpstr>
      <vt:lpstr>세출예산결산!Print_Titles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samugukjang</dc:creator>
  <cp:lastModifiedBy>user</cp:lastModifiedBy>
  <cp:lastPrinted>2023-02-21T03:59:53Z</cp:lastPrinted>
  <dcterms:created xsi:type="dcterms:W3CDTF">2015-03-13T02:39:31Z</dcterms:created>
  <dcterms:modified xsi:type="dcterms:W3CDTF">2023-03-09T02:20:38Z</dcterms:modified>
</cp:coreProperties>
</file>